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MAPE\FINANCIJSKI PLANOVI\Izvršenje FP\2023\polugodišnje izv. FP\"/>
    </mc:Choice>
  </mc:AlternateContent>
  <bookViews>
    <workbookView xWindow="0" yWindow="0" windowWidth="28800" windowHeight="1233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primitaka'!$A$1:$J$15</definedName>
    <definedName name="_xlnm.Print_Area" localSheetId="2">'Unos rashoda i izdataka'!$A$1:$M$103</definedName>
    <definedName name="_xlnm.Print_Area" localSheetId="3">'Unos rashoda P4'!$A$1:$P$3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I101" i="17" l="1"/>
  <c r="H101" i="17"/>
  <c r="F101" i="17"/>
  <c r="D101" i="17"/>
  <c r="B101" i="17"/>
  <c r="A101" i="17"/>
  <c r="I100" i="17"/>
  <c r="H100" i="17"/>
  <c r="F100" i="17"/>
  <c r="D100" i="17"/>
  <c r="B100" i="17"/>
  <c r="A100" i="17"/>
  <c r="I99" i="17"/>
  <c r="H99" i="17"/>
  <c r="F99" i="17"/>
  <c r="D99" i="17"/>
  <c r="B99" i="17"/>
  <c r="A99" i="17"/>
  <c r="I98" i="17"/>
  <c r="H98" i="17"/>
  <c r="F98" i="17"/>
  <c r="D98" i="17"/>
  <c r="B98" i="17"/>
  <c r="A98" i="17"/>
  <c r="I97" i="17"/>
  <c r="H97" i="17"/>
  <c r="F97" i="17"/>
  <c r="D97" i="17"/>
  <c r="B97" i="17"/>
  <c r="A97" i="17"/>
  <c r="I96" i="17"/>
  <c r="H96" i="17"/>
  <c r="F96" i="17"/>
  <c r="D96" i="17"/>
  <c r="B96" i="17"/>
  <c r="A96" i="17"/>
  <c r="I95" i="17"/>
  <c r="H95" i="17"/>
  <c r="F95" i="17"/>
  <c r="D95" i="17"/>
  <c r="B95" i="17"/>
  <c r="A95" i="17"/>
  <c r="I94" i="17"/>
  <c r="H94" i="17"/>
  <c r="F94" i="17"/>
  <c r="D94" i="17"/>
  <c r="B94" i="17"/>
  <c r="A94" i="17"/>
  <c r="I93" i="17"/>
  <c r="H93" i="17"/>
  <c r="F93" i="17"/>
  <c r="D93" i="17"/>
  <c r="B93" i="17"/>
  <c r="A93" i="17"/>
  <c r="I92" i="17"/>
  <c r="H92" i="17"/>
  <c r="F92" i="17"/>
  <c r="D92" i="17"/>
  <c r="B92" i="17"/>
  <c r="A92" i="17"/>
  <c r="I91" i="17"/>
  <c r="H91" i="17"/>
  <c r="F91" i="17"/>
  <c r="D91" i="17"/>
  <c r="B91" i="17"/>
  <c r="A91" i="17"/>
  <c r="I90" i="17"/>
  <c r="H90" i="17"/>
  <c r="F90" i="17"/>
  <c r="D90" i="17"/>
  <c r="B90" i="17"/>
  <c r="A90" i="17"/>
  <c r="I89" i="17"/>
  <c r="H89" i="17"/>
  <c r="F89" i="17"/>
  <c r="D89" i="17"/>
  <c r="B89" i="17"/>
  <c r="A89" i="17"/>
  <c r="I88" i="17"/>
  <c r="H88" i="17"/>
  <c r="F88" i="17"/>
  <c r="D88" i="17"/>
  <c r="B88" i="17"/>
  <c r="A88" i="17"/>
  <c r="I87" i="17"/>
  <c r="H87" i="17"/>
  <c r="F87" i="17"/>
  <c r="D87" i="17"/>
  <c r="B87" i="17"/>
  <c r="A87" i="17"/>
  <c r="I86" i="17"/>
  <c r="H86" i="17"/>
  <c r="F86" i="17"/>
  <c r="D86" i="17"/>
  <c r="B86" i="17"/>
  <c r="A86" i="17"/>
  <c r="I85" i="17"/>
  <c r="H85" i="17"/>
  <c r="F85" i="17"/>
  <c r="D85" i="17"/>
  <c r="B85" i="17"/>
  <c r="A85" i="17"/>
  <c r="I84" i="17"/>
  <c r="H84" i="17"/>
  <c r="F84" i="17"/>
  <c r="D84" i="17"/>
  <c r="B84" i="17"/>
  <c r="A84" i="17"/>
  <c r="I83" i="17"/>
  <c r="H83" i="17"/>
  <c r="F83" i="17"/>
  <c r="D83" i="17"/>
  <c r="B83" i="17"/>
  <c r="A83" i="17"/>
  <c r="I82" i="17"/>
  <c r="H82" i="17"/>
  <c r="F82" i="17"/>
  <c r="D82" i="17"/>
  <c r="B82" i="17"/>
  <c r="A82" i="17"/>
  <c r="I81" i="17"/>
  <c r="H81" i="17"/>
  <c r="F81" i="17"/>
  <c r="D81" i="17"/>
  <c r="B81" i="17"/>
  <c r="A81" i="17"/>
  <c r="I80" i="17"/>
  <c r="H80" i="17"/>
  <c r="F80" i="17"/>
  <c r="D80" i="17"/>
  <c r="B80" i="17"/>
  <c r="A80" i="17"/>
  <c r="I79" i="17"/>
  <c r="H79" i="17"/>
  <c r="F79" i="17"/>
  <c r="D79" i="17"/>
  <c r="B79" i="17"/>
  <c r="A79" i="17"/>
  <c r="I78" i="17"/>
  <c r="H78" i="17"/>
  <c r="F78" i="17"/>
  <c r="D78" i="17"/>
  <c r="B78" i="17"/>
  <c r="A78" i="17"/>
  <c r="I77" i="17"/>
  <c r="H77" i="17"/>
  <c r="F77" i="17"/>
  <c r="D77" i="17"/>
  <c r="B77" i="17"/>
  <c r="A77" i="17"/>
  <c r="I76" i="17"/>
  <c r="H76" i="17"/>
  <c r="F76" i="17"/>
  <c r="D76" i="17"/>
  <c r="B76" i="17"/>
  <c r="A76" i="17"/>
  <c r="I75" i="17"/>
  <c r="H75" i="17"/>
  <c r="F75" i="17"/>
  <c r="D75" i="17"/>
  <c r="B75" i="17"/>
  <c r="A75" i="17"/>
  <c r="I74" i="17"/>
  <c r="H74" i="17"/>
  <c r="F74" i="17"/>
  <c r="D74" i="17"/>
  <c r="B74" i="17"/>
  <c r="A74" i="17"/>
  <c r="I73" i="17"/>
  <c r="H73" i="17"/>
  <c r="F73" i="17"/>
  <c r="D73" i="17"/>
  <c r="B73" i="17"/>
  <c r="A73" i="17"/>
  <c r="I72" i="17"/>
  <c r="H72" i="17"/>
  <c r="F72" i="17"/>
  <c r="D72" i="17"/>
  <c r="B72" i="17"/>
  <c r="A72" i="17"/>
  <c r="I71" i="17"/>
  <c r="H71" i="17"/>
  <c r="F71" i="17"/>
  <c r="D71" i="17"/>
  <c r="B71" i="17"/>
  <c r="A71" i="17"/>
  <c r="I70" i="17"/>
  <c r="H70" i="17"/>
  <c r="F70" i="17"/>
  <c r="D70" i="17"/>
  <c r="B70" i="17"/>
  <c r="A70" i="17"/>
  <c r="I69" i="17"/>
  <c r="H69" i="17"/>
  <c r="F69" i="17"/>
  <c r="D69" i="17"/>
  <c r="B69" i="17"/>
  <c r="A69" i="17"/>
  <c r="I68" i="17"/>
  <c r="H68" i="17"/>
  <c r="F68" i="17"/>
  <c r="D68" i="17"/>
  <c r="B68" i="17"/>
  <c r="A68" i="17"/>
  <c r="I67" i="17"/>
  <c r="H67" i="17"/>
  <c r="F67" i="17"/>
  <c r="D67" i="17"/>
  <c r="B67" i="17"/>
  <c r="A67" i="17"/>
  <c r="I66" i="17"/>
  <c r="H66" i="17"/>
  <c r="F66" i="17"/>
  <c r="D66" i="17"/>
  <c r="B66" i="17"/>
  <c r="A66" i="17"/>
  <c r="I65" i="17"/>
  <c r="H65" i="17"/>
  <c r="F65" i="17"/>
  <c r="D65" i="17"/>
  <c r="B65" i="17"/>
  <c r="A65" i="17"/>
  <c r="I64" i="17"/>
  <c r="H64" i="17"/>
  <c r="F64" i="17"/>
  <c r="D64" i="17"/>
  <c r="B64" i="17"/>
  <c r="A64" i="17"/>
  <c r="I63" i="17"/>
  <c r="H63" i="17"/>
  <c r="F63" i="17"/>
  <c r="D63" i="17"/>
  <c r="B63" i="17"/>
  <c r="A63" i="17"/>
  <c r="I62" i="17"/>
  <c r="H62" i="17"/>
  <c r="F62" i="17"/>
  <c r="D62" i="17"/>
  <c r="B62" i="17"/>
  <c r="A62" i="17"/>
  <c r="I61" i="17"/>
  <c r="H61" i="17"/>
  <c r="F61" i="17"/>
  <c r="D61" i="17"/>
  <c r="B61" i="17"/>
  <c r="A61" i="17"/>
  <c r="I60" i="17"/>
  <c r="H60" i="17"/>
  <c r="F60" i="17"/>
  <c r="D60" i="17"/>
  <c r="B60" i="17"/>
  <c r="A60" i="17"/>
  <c r="I59" i="17"/>
  <c r="H59" i="17"/>
  <c r="F59" i="17"/>
  <c r="D59" i="17"/>
  <c r="B59" i="17"/>
  <c r="A59" i="17"/>
  <c r="I58" i="17"/>
  <c r="H58" i="17"/>
  <c r="F58" i="17"/>
  <c r="D58" i="17"/>
  <c r="B58" i="17"/>
  <c r="A58" i="17"/>
  <c r="I57" i="17"/>
  <c r="H57" i="17"/>
  <c r="F57" i="17"/>
  <c r="D57" i="17"/>
  <c r="B57" i="17"/>
  <c r="A57" i="17"/>
  <c r="I56" i="17"/>
  <c r="H56" i="17"/>
  <c r="F56" i="17"/>
  <c r="D56" i="17"/>
  <c r="B56" i="17"/>
  <c r="A56" i="17"/>
  <c r="I55" i="17"/>
  <c r="H55" i="17"/>
  <c r="F55" i="17"/>
  <c r="D55" i="17"/>
  <c r="B55" i="17"/>
  <c r="A55" i="17"/>
  <c r="I54" i="17"/>
  <c r="H54" i="17"/>
  <c r="F54" i="17"/>
  <c r="D54" i="17"/>
  <c r="B54" i="17"/>
  <c r="A54" i="17"/>
  <c r="I53" i="17"/>
  <c r="H53" i="17"/>
  <c r="F53" i="17"/>
  <c r="D53" i="17"/>
  <c r="B53" i="17"/>
  <c r="A53" i="17"/>
  <c r="I52" i="17"/>
  <c r="H52" i="17"/>
  <c r="F52" i="17"/>
  <c r="D52" i="17"/>
  <c r="B52" i="17"/>
  <c r="A52" i="17"/>
  <c r="I51" i="17"/>
  <c r="H51" i="17"/>
  <c r="F51" i="17"/>
  <c r="D51" i="17"/>
  <c r="B51" i="17"/>
  <c r="A51" i="17"/>
  <c r="I50" i="17"/>
  <c r="H50" i="17"/>
  <c r="F50" i="17"/>
  <c r="D50" i="17"/>
  <c r="B50" i="17"/>
  <c r="A50" i="17"/>
  <c r="I49" i="17"/>
  <c r="H49" i="17"/>
  <c r="F49" i="17"/>
  <c r="D49" i="17"/>
  <c r="B49" i="17"/>
  <c r="A49" i="17"/>
  <c r="I48" i="17"/>
  <c r="H48" i="17"/>
  <c r="F48" i="17"/>
  <c r="D48" i="17"/>
  <c r="B48" i="17"/>
  <c r="A48" i="17"/>
  <c r="I47" i="17"/>
  <c r="H47" i="17"/>
  <c r="F47" i="17"/>
  <c r="D47" i="17"/>
  <c r="B47" i="17"/>
  <c r="A47" i="17"/>
  <c r="I46" i="17"/>
  <c r="H46" i="17"/>
  <c r="F46" i="17"/>
  <c r="D46" i="17"/>
  <c r="B46" i="17"/>
  <c r="A46" i="17"/>
  <c r="I45" i="17"/>
  <c r="H45" i="17"/>
  <c r="F45" i="17"/>
  <c r="D45" i="17"/>
  <c r="B45" i="17"/>
  <c r="A45" i="17"/>
  <c r="I44" i="17"/>
  <c r="H44" i="17"/>
  <c r="F44" i="17"/>
  <c r="D44" i="17"/>
  <c r="B44" i="17"/>
  <c r="A44" i="17"/>
  <c r="I43" i="17"/>
  <c r="H43" i="17"/>
  <c r="F43" i="17"/>
  <c r="D43" i="17"/>
  <c r="B43" i="17"/>
  <c r="A43" i="17"/>
  <c r="I42" i="17"/>
  <c r="H42" i="17"/>
  <c r="F42" i="17"/>
  <c r="D42" i="17"/>
  <c r="B42" i="17"/>
  <c r="A42" i="17"/>
  <c r="I41" i="17"/>
  <c r="H41" i="17"/>
  <c r="F41" i="17"/>
  <c r="D41" i="17"/>
  <c r="B41" i="17"/>
  <c r="A41" i="17"/>
  <c r="I40" i="17"/>
  <c r="H40" i="17"/>
  <c r="F40" i="17"/>
  <c r="D40" i="17"/>
  <c r="B40" i="17"/>
  <c r="A40" i="17"/>
  <c r="I39" i="17"/>
  <c r="H39" i="17"/>
  <c r="F39" i="17"/>
  <c r="D39" i="17"/>
  <c r="B39" i="17"/>
  <c r="A39" i="17"/>
  <c r="I38" i="17"/>
  <c r="H38" i="17"/>
  <c r="F38" i="17"/>
  <c r="D38" i="17"/>
  <c r="B38" i="17"/>
  <c r="A38" i="17"/>
  <c r="I37" i="17"/>
  <c r="H37" i="17"/>
  <c r="F37" i="17"/>
  <c r="D37" i="17"/>
  <c r="B37" i="17"/>
  <c r="A37" i="17"/>
  <c r="I36" i="17"/>
  <c r="H36" i="17"/>
  <c r="F36" i="17"/>
  <c r="D36" i="17"/>
  <c r="B36" i="17"/>
  <c r="A36" i="17"/>
  <c r="I35" i="17"/>
  <c r="H35" i="17"/>
  <c r="F35" i="17"/>
  <c r="D35" i="17"/>
  <c r="B35" i="17"/>
  <c r="A35" i="17"/>
  <c r="I34" i="17"/>
  <c r="H34" i="17"/>
  <c r="F34" i="17"/>
  <c r="D34" i="17"/>
  <c r="B34" i="17"/>
  <c r="A34" i="17"/>
  <c r="I33" i="17"/>
  <c r="H33" i="17"/>
  <c r="F33" i="17"/>
  <c r="D33" i="17"/>
  <c r="B33" i="17"/>
  <c r="A33" i="17"/>
  <c r="I32" i="17"/>
  <c r="H32" i="17"/>
  <c r="F32" i="17"/>
  <c r="D32" i="17"/>
  <c r="B32" i="17"/>
  <c r="A32" i="17"/>
  <c r="I31" i="17"/>
  <c r="H31" i="17"/>
  <c r="F31" i="17"/>
  <c r="D31" i="17"/>
  <c r="B31" i="17"/>
  <c r="A31" i="17"/>
  <c r="I30" i="17"/>
  <c r="H30" i="17"/>
  <c r="F30" i="17"/>
  <c r="D30" i="17"/>
  <c r="B30" i="17"/>
  <c r="A30" i="17"/>
  <c r="I29" i="17"/>
  <c r="H29" i="17"/>
  <c r="F29" i="17"/>
  <c r="D29" i="17"/>
  <c r="B29" i="17"/>
  <c r="A29" i="17"/>
  <c r="I28" i="17"/>
  <c r="H28" i="17"/>
  <c r="F28" i="17"/>
  <c r="D28" i="17"/>
  <c r="B28" i="17"/>
  <c r="A28" i="17"/>
  <c r="I27" i="17"/>
  <c r="H27" i="17"/>
  <c r="F27" i="17"/>
  <c r="D27" i="17"/>
  <c r="B27" i="17"/>
  <c r="A27" i="17"/>
  <c r="I26" i="17"/>
  <c r="H26" i="17"/>
  <c r="F26" i="17"/>
  <c r="D26" i="17"/>
  <c r="B26" i="17"/>
  <c r="A26" i="17"/>
  <c r="I25" i="17"/>
  <c r="H25" i="17"/>
  <c r="F25" i="17"/>
  <c r="D25" i="17"/>
  <c r="B25" i="17"/>
  <c r="A25" i="17"/>
  <c r="I24" i="17"/>
  <c r="H24" i="17"/>
  <c r="F24" i="17"/>
  <c r="D24" i="17"/>
  <c r="B24" i="17"/>
  <c r="A24" i="17"/>
  <c r="I23" i="17"/>
  <c r="H23" i="17"/>
  <c r="F23" i="17"/>
  <c r="D23" i="17"/>
  <c r="B23" i="17"/>
  <c r="A23" i="17"/>
  <c r="I22" i="17"/>
  <c r="H22" i="17"/>
  <c r="F22" i="17"/>
  <c r="D22" i="17"/>
  <c r="B22" i="17"/>
  <c r="A22" i="17"/>
  <c r="I21" i="17"/>
  <c r="H21" i="17"/>
  <c r="F21" i="17"/>
  <c r="D21" i="17"/>
  <c r="B21" i="17"/>
  <c r="A21" i="17"/>
  <c r="I20" i="17"/>
  <c r="H20" i="17"/>
  <c r="F20" i="17"/>
  <c r="D20" i="17"/>
  <c r="B20" i="17"/>
  <c r="A20" i="17"/>
  <c r="I19" i="17"/>
  <c r="H19" i="17"/>
  <c r="F19" i="17"/>
  <c r="D19" i="17"/>
  <c r="B19" i="17"/>
  <c r="A19" i="17"/>
  <c r="I18" i="17"/>
  <c r="H18" i="17"/>
  <c r="F18" i="17"/>
  <c r="D18" i="17"/>
  <c r="B18" i="17"/>
  <c r="A18" i="17"/>
  <c r="I17" i="17"/>
  <c r="H17" i="17"/>
  <c r="F17" i="17"/>
  <c r="D17" i="17"/>
  <c r="B17" i="17"/>
  <c r="A17" i="17"/>
  <c r="I16" i="17"/>
  <c r="H16" i="17"/>
  <c r="F16" i="17"/>
  <c r="D16" i="17"/>
  <c r="B16" i="17"/>
  <c r="A16" i="17"/>
  <c r="I15" i="17"/>
  <c r="H15" i="17"/>
  <c r="F15" i="17"/>
  <c r="D15" i="17"/>
  <c r="B15" i="17"/>
  <c r="A15" i="17"/>
  <c r="I14" i="17"/>
  <c r="H14" i="17"/>
  <c r="F14" i="17"/>
  <c r="D14" i="17"/>
  <c r="B14" i="17"/>
  <c r="A14" i="17"/>
  <c r="I13" i="17"/>
  <c r="H13" i="17"/>
  <c r="F13" i="17"/>
  <c r="D13" i="17"/>
  <c r="B13" i="17"/>
  <c r="A13" i="17"/>
  <c r="I12" i="17"/>
  <c r="H12" i="17"/>
  <c r="F12" i="17"/>
  <c r="D12" i="17"/>
  <c r="B12" i="17"/>
  <c r="A12" i="17"/>
  <c r="I11" i="17"/>
  <c r="H11" i="17"/>
  <c r="F11" i="17"/>
  <c r="D11" i="17"/>
  <c r="B11" i="17"/>
  <c r="A11" i="17"/>
  <c r="I10" i="17"/>
  <c r="H10" i="17"/>
  <c r="F10" i="17"/>
  <c r="D10" i="17"/>
  <c r="B10" i="17"/>
  <c r="A10" i="17"/>
  <c r="I103" i="17"/>
  <c r="H103" i="17"/>
  <c r="F103" i="17"/>
  <c r="D103" i="17"/>
  <c r="B103" i="17"/>
  <c r="A103" i="17"/>
  <c r="I102" i="17"/>
  <c r="H102" i="17"/>
  <c r="F102" i="17"/>
  <c r="D102" i="17"/>
  <c r="B102" i="17"/>
  <c r="A102" i="17"/>
  <c r="I104" i="17"/>
  <c r="H104" i="17"/>
  <c r="F104" i="17"/>
  <c r="D104" i="17"/>
  <c r="B104" i="17"/>
  <c r="A104" i="17"/>
  <c r="D105" i="17" l="1"/>
  <c r="F105" i="17"/>
  <c r="H105" i="17"/>
  <c r="I105" i="17"/>
  <c r="D106" i="17"/>
  <c r="F106" i="17"/>
  <c r="H106" i="17"/>
  <c r="I106" i="17"/>
  <c r="A105" i="17" l="1"/>
  <c r="B105" i="17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AG941" i="25" l="1"/>
  <c r="AF941" i="25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3" i="25"/>
  <c r="AG29" i="25"/>
  <c r="AG41" i="25"/>
  <c r="AG44" i="25"/>
  <c r="AG45" i="25"/>
  <c r="AG49" i="25"/>
  <c r="AG57" i="25"/>
  <c r="AG65" i="25"/>
  <c r="AG73" i="25"/>
  <c r="AG77" i="25"/>
  <c r="AG79" i="25"/>
  <c r="AG81" i="25"/>
  <c r="AG93" i="25"/>
  <c r="AG100" i="25"/>
  <c r="AG105" i="25"/>
  <c r="AG109" i="25"/>
  <c r="AG113" i="25"/>
  <c r="AG121" i="25"/>
  <c r="AG129" i="25"/>
  <c r="AG13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F45" i="25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R74" i="14" s="1"/>
  <c r="P75" i="14"/>
  <c r="O75" i="14"/>
  <c r="L75" i="14"/>
  <c r="K75" i="14"/>
  <c r="K74" i="14" s="1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P49" i="14" s="1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P32" i="14" l="1"/>
  <c r="G74" i="14"/>
  <c r="R49" i="14"/>
  <c r="G41" i="14"/>
  <c r="O74" i="14"/>
  <c r="G58" i="14"/>
  <c r="K58" i="14"/>
  <c r="K49" i="14"/>
  <c r="R58" i="14"/>
  <c r="P74" i="14"/>
  <c r="V49" i="14"/>
  <c r="K32" i="14"/>
  <c r="R32" i="14"/>
  <c r="P58" i="14"/>
  <c r="V74" i="14"/>
  <c r="G5" i="14"/>
  <c r="O58" i="14"/>
  <c r="V58" i="14"/>
  <c r="P41" i="14"/>
  <c r="O49" i="14"/>
  <c r="K41" i="14"/>
  <c r="K5" i="14"/>
  <c r="L74" i="14"/>
  <c r="V41" i="14"/>
  <c r="P5" i="14"/>
  <c r="R41" i="14"/>
  <c r="O5" i="14"/>
  <c r="L41" i="14"/>
  <c r="L5" i="14"/>
  <c r="T74" i="14"/>
  <c r="V32" i="14"/>
  <c r="T32" i="14"/>
  <c r="O32" i="14"/>
  <c r="T49" i="14"/>
  <c r="L32" i="14"/>
  <c r="T5" i="14"/>
  <c r="O41" i="14"/>
  <c r="L49" i="14"/>
  <c r="T58" i="14"/>
  <c r="G32" i="14"/>
  <c r="L58" i="14"/>
  <c r="V5" i="14"/>
  <c r="R5" i="14"/>
  <c r="T41" i="14"/>
  <c r="G49" i="14"/>
  <c r="C31" i="4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I107" i="17"/>
  <c r="R107" i="17" s="1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R10" i="17"/>
  <c r="R11" i="17"/>
  <c r="R12" i="17"/>
  <c r="R13" i="17"/>
  <c r="R14" i="17"/>
  <c r="I3" i="17"/>
  <c r="R3" i="17" s="1"/>
  <c r="H4" i="17"/>
  <c r="H5" i="17"/>
  <c r="H6" i="17"/>
  <c r="H7" i="17"/>
  <c r="H8" i="17"/>
  <c r="H9" i="17"/>
  <c r="H10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52" i="33"/>
  <c r="C21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D137" i="17"/>
  <c r="B137" i="17"/>
  <c r="A137" i="17"/>
  <c r="D136" i="17"/>
  <c r="B136" i="17"/>
  <c r="A136" i="17"/>
  <c r="D135" i="17"/>
  <c r="B135" i="17"/>
  <c r="A135" i="17"/>
  <c r="D134" i="17"/>
  <c r="B134" i="17"/>
  <c r="A134" i="17"/>
  <c r="D133" i="17"/>
  <c r="B133" i="17"/>
  <c r="A133" i="17"/>
  <c r="D132" i="17"/>
  <c r="B132" i="17"/>
  <c r="A132" i="17"/>
  <c r="D131" i="17"/>
  <c r="B131" i="17"/>
  <c r="A131" i="17"/>
  <c r="D130" i="17"/>
  <c r="B130" i="17"/>
  <c r="A130" i="17"/>
  <c r="D129" i="17"/>
  <c r="B129" i="17"/>
  <c r="A129" i="17"/>
  <c r="D128" i="17"/>
  <c r="B128" i="17"/>
  <c r="A128" i="17"/>
  <c r="D127" i="17"/>
  <c r="B127" i="17"/>
  <c r="A127" i="17"/>
  <c r="D126" i="17"/>
  <c r="B126" i="17"/>
  <c r="A126" i="17"/>
  <c r="D125" i="17"/>
  <c r="B125" i="17"/>
  <c r="A125" i="17"/>
  <c r="D124" i="17"/>
  <c r="B124" i="17"/>
  <c r="A124" i="17"/>
  <c r="D123" i="17"/>
  <c r="B123" i="17"/>
  <c r="A123" i="17"/>
  <c r="D122" i="17"/>
  <c r="B122" i="17"/>
  <c r="A122" i="17"/>
  <c r="D121" i="17"/>
  <c r="B121" i="17"/>
  <c r="A121" i="17"/>
  <c r="D120" i="17"/>
  <c r="B120" i="17"/>
  <c r="A120" i="17"/>
  <c r="D119" i="17"/>
  <c r="B119" i="17"/>
  <c r="A119" i="17"/>
  <c r="D118" i="17"/>
  <c r="B118" i="17"/>
  <c r="A118" i="17"/>
  <c r="D117" i="17"/>
  <c r="B117" i="17"/>
  <c r="A117" i="17"/>
  <c r="D116" i="17"/>
  <c r="B116" i="17"/>
  <c r="A116" i="17"/>
  <c r="D115" i="17"/>
  <c r="B115" i="17"/>
  <c r="A115" i="17"/>
  <c r="D114" i="17"/>
  <c r="B114" i="17"/>
  <c r="A114" i="17"/>
  <c r="D113" i="17"/>
  <c r="B113" i="17"/>
  <c r="A113" i="17"/>
  <c r="D112" i="17"/>
  <c r="B112" i="17"/>
  <c r="A112" i="17"/>
  <c r="D111" i="17"/>
  <c r="B111" i="17"/>
  <c r="A111" i="17"/>
  <c r="D110" i="17"/>
  <c r="B110" i="17"/>
  <c r="A110" i="17"/>
  <c r="D109" i="17"/>
  <c r="B109" i="17"/>
  <c r="A109" i="17"/>
  <c r="D108" i="17"/>
  <c r="B108" i="17"/>
  <c r="A108" i="17"/>
  <c r="F107" i="17"/>
  <c r="D107" i="17"/>
  <c r="B107" i="17"/>
  <c r="A107" i="17"/>
  <c r="B106" i="17"/>
  <c r="A106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C27" i="13" l="1"/>
  <c r="C17" i="12" s="1"/>
  <c r="C63" i="12" s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3" i="31"/>
  <c r="E28" i="12" s="1"/>
  <c r="E74" i="12" s="1"/>
  <c r="E77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E66" i="12" s="1"/>
  <c r="C74" i="14"/>
  <c r="E21" i="12" s="1"/>
  <c r="E67" i="12" s="1"/>
  <c r="C41" i="14"/>
  <c r="D20" i="12" s="1"/>
  <c r="D66" i="12" s="1"/>
  <c r="C49" i="14"/>
  <c r="D21" i="12" s="1"/>
  <c r="D67" i="12" s="1"/>
  <c r="D65" i="12" l="1"/>
  <c r="D6" i="32"/>
  <c r="E65" i="1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E63" i="12" s="1"/>
  <c r="C41" i="13"/>
  <c r="D17" i="12" s="1"/>
  <c r="D63" i="12" s="1"/>
  <c r="D62" i="12" l="1"/>
  <c r="D68" i="12" s="1"/>
  <c r="D79" i="12" s="1"/>
  <c r="E62" i="12"/>
  <c r="E68" i="12" s="1"/>
  <c r="E79" i="12" s="1"/>
  <c r="C8" i="13"/>
  <c r="C68" i="12"/>
  <c r="C79" i="12" s="1"/>
  <c r="C47" i="13"/>
  <c r="D16" i="12"/>
  <c r="D22" i="12" s="1"/>
  <c r="D33" i="12" s="1"/>
  <c r="E16" i="12"/>
  <c r="E22" i="12" s="1"/>
  <c r="E33" i="12" s="1"/>
  <c r="C16" i="12"/>
  <c r="C22" i="12" s="1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<sst xmlns="http://schemas.openxmlformats.org/spreadsheetml/2006/main" count="13791" uniqueCount="5284">
  <si>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</si>
  <si>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</si>
  <si>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</si>
  <si>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</si>
  <si>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</si>
  <si>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</si>
  <si>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</si>
  <si>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</si>
  <si>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</si>
  <si>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</si>
  <si>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</si>
  <si>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</si>
  <si>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</si>
  <si>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</si>
  <si>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</si>
  <si>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</si>
  <si>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</si>
  <si>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</si>
  <si>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</si>
  <si>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</si>
  <si>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</si>
  <si>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</si>
  <si>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</si>
  <si>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</si>
  <si>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</si>
  <si>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</si>
  <si>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</si>
  <si>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</si>
  <si>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</si>
  <si>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</si>
  <si>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</si>
  <si>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</si>
  <si>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</si>
  <si>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</si>
  <si>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</si>
  <si>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</si>
  <si>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</si>
  <si>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</si>
  <si>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</si>
  <si>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</si>
  <si>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</si>
  <si>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</si>
  <si>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</si>
  <si>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</si>
  <si>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</si>
  <si>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</si>
  <si>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</si>
  <si>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</si>
  <si>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</si>
  <si>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</si>
  <si>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</si>
  <si>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</si>
  <si>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</si>
  <si>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</si>
  <si>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</si>
  <si>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</si>
  <si>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</si>
  <si>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</si>
  <si>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</si>
  <si>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</si>
  <si>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</si>
  <si>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</si>
  <si>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</si>
  <si>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</si>
  <si>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</si>
  <si>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</si>
  <si>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</si>
  <si>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</si>
  <si>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</si>
  <si>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</si>
  <si>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</si>
  <si>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</si>
  <si>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</si>
  <si>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</si>
  <si>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</si>
  <si>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</si>
  <si>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</si>
  <si>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</si>
  <si>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</si>
  <si>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</si>
  <si>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</si>
  <si>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</si>
  <si>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</si>
  <si>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</si>
  <si>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</si>
  <si>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</si>
  <si>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</si>
  <si>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</si>
  <si>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</si>
  <si>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</si>
  <si>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</si>
  <si>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</si>
  <si>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</si>
  <si>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</si>
  <si>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</si>
  <si>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</si>
  <si>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</si>
  <si>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</si>
  <si>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</si>
  <si>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</si>
  <si>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</si>
  <si>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</si>
  <si>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</si>
  <si>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</si>
  <si>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</si>
  <si>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</si>
  <si>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</si>
  <si>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</si>
  <si>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</si>
  <si>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</si>
  <si>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</si>
  <si>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</si>
  <si>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</si>
  <si>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</si>
  <si>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</si>
  <si>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</si>
  <si>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</si>
  <si>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</si>
  <si>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</si>
  <si>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</si>
  <si>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</si>
  <si>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</si>
  <si>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</si>
  <si>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</si>
  <si>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</si>
  <si>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</si>
  <si>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</si>
  <si>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</si>
  <si>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</si>
  <si>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</si>
  <si>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</si>
  <si>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</si>
  <si>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</si>
  <si>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</si>
  <si>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</si>
  <si>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</si>
  <si>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</si>
  <si>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</si>
  <si>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</si>
  <si>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</si>
  <si>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</si>
  <si>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</si>
  <si>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</si>
  <si>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</si>
  <si>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</si>
  <si>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</si>
  <si>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</si>
  <si>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</si>
  <si>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</si>
  <si>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</si>
  <si>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</si>
  <si>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</si>
  <si>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</si>
  <si>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</si>
  <si>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</si>
  <si>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</si>
  <si>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</si>
  <si>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</si>
  <si>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</si>
  <si>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</si>
  <si>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</si>
  <si>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</si>
  <si>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</si>
  <si>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</si>
  <si>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</si>
  <si>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</si>
  <si>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</si>
  <si>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</si>
  <si>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</si>
  <si>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</si>
  <si>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</si>
  <si>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</si>
  <si>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</si>
  <si>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</si>
  <si>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</si>
  <si>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</si>
  <si>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</si>
  <si>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</si>
  <si>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</si>
  <si>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</si>
  <si>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</si>
  <si>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</si>
  <si>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</si>
  <si>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</si>
  <si>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</si>
  <si>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</si>
  <si>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</si>
  <si>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</si>
  <si>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</si>
  <si>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</si>
  <si>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</si>
  <si>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</si>
  <si>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</si>
  <si>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</si>
  <si>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</si>
  <si>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</si>
  <si>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</si>
  <si>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</si>
  <si>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</si>
  <si>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</si>
  <si>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</si>
  <si>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</si>
  <si>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</si>
  <si>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</si>
  <si>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</si>
  <si>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</si>
  <si>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</si>
  <si>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</si>
  <si>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</si>
  <si>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</si>
  <si>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</si>
  <si>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</si>
  <si>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</si>
  <si>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</si>
  <si>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</si>
  <si>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</si>
  <si>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</si>
  <si>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</si>
  <si>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</si>
  <si>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</si>
  <si>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</si>
  <si>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</si>
  <si>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</si>
  <si>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</si>
  <si>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</si>
  <si>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</si>
  <si>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</si>
  <si>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</si>
  <si>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</si>
  <si>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</si>
  <si>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</si>
  <si>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</si>
  <si>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</si>
  <si>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</si>
  <si>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</si>
  <si>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</si>
  <si>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</si>
  <si>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</si>
  <si>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</si>
  <si>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</si>
  <si>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</si>
  <si>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</si>
  <si>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</si>
  <si>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</si>
  <si>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</si>
  <si>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</si>
  <si>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</si>
  <si>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</si>
  <si>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</si>
  <si>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</si>
  <si>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</si>
  <si>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</si>
  <si>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</si>
  <si>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</si>
  <si>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</si>
  <si>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</si>
  <si>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</si>
  <si>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</si>
  <si>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</si>
  <si>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</si>
  <si>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</si>
  <si>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</si>
  <si>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</si>
  <si>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</si>
  <si>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</si>
  <si>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</si>
  <si>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</si>
  <si>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</si>
  <si>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</si>
  <si>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</si>
  <si>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</si>
  <si>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</si>
  <si>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</si>
  <si>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</si>
  <si>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</si>
  <si>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</si>
  <si>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</si>
  <si>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</si>
  <si>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</si>
  <si>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</si>
  <si>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</si>
  <si>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</si>
  <si>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</si>
  <si>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</si>
  <si>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</si>
  <si>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</si>
  <si>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</si>
  <si>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</si>
  <si>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</si>
  <si>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</si>
  <si>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</si>
  <si>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</si>
  <si>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</si>
  <si>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</si>
  <si>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</si>
  <si>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</si>
  <si>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</si>
  <si>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</si>
  <si>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</si>
  <si>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</si>
  <si>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</si>
  <si>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</si>
  <si>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</si>
  <si>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</si>
  <si>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</si>
  <si>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</si>
  <si>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</si>
  <si>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</si>
  <si>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</si>
  <si>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</si>
  <si>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</si>
  <si>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</si>
  <si>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</si>
  <si>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</si>
  <si>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</si>
  <si>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</si>
  <si>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</si>
  <si>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</si>
  <si>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</si>
  <si>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</si>
  <si>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</si>
  <si>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</si>
  <si>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</si>
  <si>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</si>
  <si>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</si>
  <si>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</si>
  <si>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</si>
  <si>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</si>
  <si>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</si>
  <si>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</si>
  <si>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</si>
  <si>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</si>
  <si>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</si>
  <si>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</si>
  <si>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</si>
  <si>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</si>
  <si>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</si>
  <si>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</si>
  <si>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</si>
  <si>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</si>
  <si>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</si>
  <si>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</si>
  <si>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</si>
  <si>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</si>
  <si>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</si>
  <si>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</si>
  <si>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</si>
  <si>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</si>
  <si>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</si>
  <si>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</si>
  <si>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</si>
  <si>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</si>
  <si>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</si>
  <si>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</si>
  <si>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</si>
  <si>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</si>
  <si>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</si>
  <si>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</si>
  <si>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</si>
  <si>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</si>
  <si>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</si>
  <si>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</si>
  <si>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</si>
  <si>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</si>
  <si>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</si>
  <si>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</si>
  <si>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</si>
  <si>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</si>
  <si>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</si>
  <si>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</si>
  <si>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</si>
  <si>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</si>
  <si>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</si>
  <si>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</si>
  <si>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</si>
  <si>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</si>
  <si>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</si>
  <si>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</si>
  <si>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</si>
  <si>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</si>
  <si>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</si>
  <si>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</si>
  <si>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</si>
  <si>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</si>
  <si>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</si>
  <si>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</si>
  <si>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</si>
  <si>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</si>
  <si>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</si>
  <si>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</si>
  <si>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</si>
  <si>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</si>
  <si>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</si>
  <si>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</si>
  <si>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</si>
  <si>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</si>
  <si>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</si>
  <si>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</si>
  <si>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</si>
  <si>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</si>
  <si>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</si>
  <si>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</si>
  <si>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</si>
  <si>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</si>
  <si>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</si>
  <si>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</si>
  <si>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</si>
  <si>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</si>
  <si>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</si>
  <si>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</si>
  <si>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</si>
  <si>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</si>
  <si>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</si>
  <si>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</si>
  <si>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</si>
  <si>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</si>
  <si>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</si>
  <si>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</si>
  <si>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</si>
  <si>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</si>
  <si>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</si>
  <si>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</si>
  <si>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</si>
  <si>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</si>
  <si>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</si>
  <si>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</si>
  <si>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</si>
  <si>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</si>
  <si>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</si>
  <si>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</si>
  <si>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</si>
  <si>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</si>
  <si>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</si>
  <si>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</si>
  <si>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</si>
  <si>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</si>
  <si>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</si>
  <si>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</si>
  <si>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</si>
  <si>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</si>
  <si>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</si>
  <si>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</si>
  <si>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</si>
  <si>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</si>
  <si>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</si>
  <si>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</si>
  <si>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</si>
  <si>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</si>
  <si>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</si>
  <si>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</si>
  <si>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</si>
  <si>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</si>
  <si>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</si>
  <si>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</si>
  <si>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</si>
  <si>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</si>
  <si>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</si>
  <si>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</si>
  <si>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</si>
  <si>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</si>
  <si>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</si>
  <si>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</si>
  <si>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</si>
  <si>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</si>
  <si>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</si>
  <si>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</si>
  <si>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</si>
  <si>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</si>
  <si>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</si>
  <si>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</si>
  <si>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</si>
  <si>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</si>
  <si>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</si>
  <si>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</si>
  <si>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</si>
  <si>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</si>
  <si>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</si>
  <si>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</si>
  <si>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</si>
  <si>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</si>
  <si>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</si>
  <si>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</si>
  <si>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</si>
  <si>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</si>
  <si>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</si>
  <si>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</si>
  <si>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</si>
  <si>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</si>
  <si>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</si>
  <si>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</si>
  <si>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</si>
  <si>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</si>
  <si>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</si>
  <si>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</si>
  <si>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</si>
  <si>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</si>
  <si>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</si>
  <si>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</si>
  <si>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</si>
  <si>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</si>
  <si>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</si>
  <si>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</si>
  <si>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</si>
  <si>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</si>
  <si>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</si>
  <si>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</si>
  <si>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</si>
  <si>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</si>
  <si>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</si>
  <si>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</si>
  <si>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</si>
  <si>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</si>
  <si>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</si>
  <si>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</si>
  <si>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</si>
  <si>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</si>
  <si>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</si>
  <si>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</si>
  <si>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</si>
  <si>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</si>
  <si>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</si>
  <si>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</si>
  <si>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</si>
  <si>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</si>
  <si>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</si>
  <si>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</si>
  <si>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</si>
  <si>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</si>
  <si>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</si>
  <si>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</si>
  <si>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</si>
  <si>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</si>
  <si>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</si>
  <si>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</si>
  <si>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</si>
  <si>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</si>
  <si>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</si>
  <si>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</si>
  <si>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</si>
  <si>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</si>
  <si>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</si>
  <si>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</si>
  <si>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</si>
  <si>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</si>
  <si>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</si>
  <si>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</si>
  <si>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</si>
  <si>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</si>
  <si>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</si>
  <si>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</si>
  <si>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</si>
  <si>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</si>
  <si>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</si>
  <si>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</si>
  <si>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</si>
  <si>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</si>
  <si>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</si>
  <si>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</si>
  <si>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</si>
  <si>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</si>
  <si>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</si>
  <si>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</si>
  <si>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</si>
  <si>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</si>
  <si>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</si>
  <si>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</si>
  <si>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</si>
  <si>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</si>
  <si>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</si>
  <si>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</si>
  <si>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</si>
  <si>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</si>
  <si>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</si>
  <si>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</si>
  <si>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</si>
  <si>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</si>
  <si>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</si>
  <si>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</si>
  <si>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</si>
  <si>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</si>
  <si>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</si>
  <si>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</si>
  <si>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</si>
  <si>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</si>
  <si>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</si>
  <si>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</si>
  <si>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</si>
  <si>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</si>
  <si>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</si>
  <si>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</si>
  <si>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</si>
  <si>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</si>
  <si>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</si>
  <si>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</si>
  <si>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</si>
  <si>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</si>
  <si>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</si>
  <si>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</si>
  <si>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</si>
  <si>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</si>
  <si>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</si>
  <si>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</si>
  <si>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</si>
  <si>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</si>
  <si>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</si>
  <si>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</si>
  <si>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</si>
  <si>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</si>
  <si>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</si>
  <si>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</si>
  <si>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</si>
  <si>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</si>
  <si>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</si>
  <si>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</si>
  <si>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</si>
  <si>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</si>
  <si>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</si>
  <si>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</si>
  <si>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</si>
  <si>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</si>
  <si>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</si>
  <si>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</si>
  <si>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</si>
  <si>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</si>
  <si>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</si>
  <si>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</si>
  <si>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</si>
  <si>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</si>
  <si>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</si>
  <si>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</si>
  <si>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</si>
  <si>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</si>
  <si>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</si>
  <si>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</si>
  <si>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</si>
  <si>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</si>
  <si>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</si>
  <si>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</si>
  <si>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</si>
  <si>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</si>
  <si>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</si>
  <si>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</si>
  <si>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</si>
  <si>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</si>
  <si>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</si>
  <si>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</si>
  <si>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</si>
  <si>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</si>
  <si>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</si>
  <si>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</si>
  <si>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</si>
  <si>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</si>
  <si>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</si>
  <si>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</si>
  <si>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</si>
  <si>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</si>
  <si>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</si>
  <si>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</si>
  <si>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</si>
  <si>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</si>
  <si>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</si>
  <si>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</si>
  <si>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</si>
  <si>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</si>
  <si>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</si>
  <si>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</si>
  <si>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</si>
  <si>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</si>
  <si>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</si>
  <si>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</si>
  <si>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</si>
  <si>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</si>
  <si>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</si>
  <si>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</si>
  <si>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</si>
  <si>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</si>
  <si>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</si>
  <si>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</si>
  <si>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</si>
  <si>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</si>
  <si>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</si>
  <si>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</si>
  <si>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</si>
  <si>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</si>
  <si>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</si>
  <si>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</si>
  <si>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</si>
  <si>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</si>
  <si>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</si>
  <si>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</si>
  <si>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</si>
  <si>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</si>
  <si>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</si>
  <si>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</si>
  <si>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</si>
  <si>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</si>
  <si>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</si>
  <si>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</si>
  <si>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</si>
  <si>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</si>
  <si>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</si>
  <si>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</si>
  <si>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</si>
  <si>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</si>
  <si>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</si>
  <si>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</si>
  <si>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</si>
  <si>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</si>
  <si>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</si>
  <si>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</si>
  <si>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</si>
  <si>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</si>
  <si>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</si>
  <si>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</si>
  <si>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</si>
  <si>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</si>
  <si>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</si>
  <si>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</si>
  <si>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</si>
  <si>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</si>
  <si>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</si>
  <si>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</si>
  <si>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</si>
  <si>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</si>
  <si>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</si>
  <si>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</si>
  <si>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</si>
  <si>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</si>
  <si>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</si>
  <si>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</si>
  <si>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</si>
  <si>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</si>
  <si>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</si>
  <si>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</si>
  <si>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</si>
  <si>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</si>
  <si>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</si>
  <si>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</si>
  <si>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</si>
  <si>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</si>
  <si>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</si>
  <si>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</si>
  <si>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</si>
  <si>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</si>
  <si>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</si>
  <si>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</si>
  <si>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</si>
  <si>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</si>
  <si>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</si>
  <si>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</si>
  <si>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</si>
  <si>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</si>
  <si>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</si>
  <si>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</si>
  <si>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</si>
  <si>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</si>
  <si>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</si>
  <si>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</si>
  <si>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</si>
  <si>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</si>
  <si>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</si>
  <si>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</si>
  <si>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</si>
  <si>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</si>
  <si>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</si>
  <si>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</si>
  <si>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</si>
  <si>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</si>
  <si>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</si>
  <si>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</si>
  <si>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</si>
  <si>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</si>
  <si>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</si>
  <si>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</si>
  <si>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</si>
  <si>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</si>
  <si>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</si>
  <si>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</si>
  <si>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</si>
  <si>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</si>
  <si>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</si>
  <si>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</si>
  <si>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</si>
  <si>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</si>
  <si>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</si>
  <si>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</si>
  <si>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</si>
  <si>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</si>
  <si>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</si>
  <si>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</si>
  <si>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</si>
  <si>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</si>
  <si>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</si>
  <si>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</si>
  <si>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</si>
  <si>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</si>
  <si>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</si>
  <si>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</si>
  <si>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</si>
  <si>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</si>
  <si>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</si>
  <si>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</si>
  <si>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</si>
  <si>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</si>
  <si>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</si>
  <si>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</si>
  <si>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</si>
  <si>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</si>
  <si>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</si>
  <si>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</si>
  <si>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</si>
  <si>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</si>
  <si>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</si>
  <si>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</si>
  <si>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</si>
  <si>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</si>
  <si>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</si>
  <si>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</si>
  <si>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</si>
  <si>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</si>
  <si>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</si>
  <si>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</si>
  <si>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</si>
  <si>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</si>
  <si>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</si>
  <si>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</si>
  <si>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</si>
  <si>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</si>
  <si>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</si>
  <si>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</si>
  <si>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</si>
  <si>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</si>
  <si>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</si>
  <si>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</si>
  <si>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</si>
  <si>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</si>
  <si>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</si>
  <si>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</si>
  <si>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</si>
  <si>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</si>
  <si>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</si>
  <si>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</si>
  <si>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</si>
  <si>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</si>
  <si>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</si>
  <si>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</si>
  <si>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</si>
  <si>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</si>
  <si>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</si>
  <si>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</si>
  <si>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</si>
  <si>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</si>
  <si>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</si>
  <si>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</si>
  <si>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</si>
  <si>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</si>
  <si>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</si>
  <si>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</si>
  <si>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</si>
  <si>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</si>
  <si>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</si>
  <si>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</si>
  <si>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</si>
  <si>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</si>
  <si>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</si>
  <si>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</si>
  <si>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</si>
  <si>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</si>
  <si>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</si>
  <si>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</si>
  <si>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</si>
  <si>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</si>
  <si>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</si>
  <si>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</si>
  <si>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</si>
  <si>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</si>
  <si>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</si>
  <si>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</si>
  <si>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</si>
  <si>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</si>
  <si>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</si>
  <si>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</si>
  <si>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</si>
  <si>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</si>
  <si>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</si>
  <si>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</si>
  <si>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</si>
  <si>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</si>
  <si>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</si>
  <si>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</si>
  <si>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</si>
  <si>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</si>
  <si>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</si>
  <si>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</si>
  <si>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</si>
  <si>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</si>
  <si>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</si>
  <si>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</si>
  <si>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</si>
  <si>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</si>
  <si>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</si>
  <si>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</si>
  <si>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</si>
  <si>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</si>
  <si>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</si>
  <si>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</si>
  <si>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</si>
  <si>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</si>
  <si>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</si>
  <si>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</si>
  <si>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</si>
  <si>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</si>
  <si>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</si>
  <si>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</si>
  <si>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</si>
  <si>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</si>
  <si>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</si>
  <si>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</si>
  <si>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</si>
  <si>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</si>
  <si>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</si>
  <si>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</si>
  <si>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</si>
  <si>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</si>
  <si>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</si>
  <si>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</si>
  <si>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</si>
  <si>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</si>
  <si>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</si>
  <si>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</si>
  <si>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</si>
  <si>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</si>
  <si>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</si>
  <si>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</si>
  <si>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</si>
  <si>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</si>
  <si>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</si>
  <si>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</si>
  <si>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</si>
  <si>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</si>
  <si>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</si>
  <si>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</si>
  <si>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</si>
  <si>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</si>
  <si>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</si>
  <si>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</si>
  <si>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</si>
  <si>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</si>
  <si>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</si>
  <si>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</si>
  <si>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</si>
  <si>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</si>
  <si>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</si>
  <si>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</si>
  <si>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</si>
  <si>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</si>
  <si>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</si>
  <si>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</si>
  <si>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</si>
  <si>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</si>
  <si>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</si>
  <si>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</si>
  <si>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</si>
  <si>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</si>
  <si>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</si>
  <si>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</si>
  <si>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</si>
  <si>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</si>
  <si>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</si>
  <si>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</si>
  <si>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</si>
  <si>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</si>
  <si>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</si>
  <si>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</si>
  <si>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</si>
  <si>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</si>
  <si>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</si>
  <si>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</si>
  <si>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</si>
  <si>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</si>
  <si>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</si>
  <si>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</si>
  <si>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</si>
  <si>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</si>
  <si>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</si>
  <si>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</si>
  <si>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</si>
  <si>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</si>
  <si>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</si>
  <si>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</si>
  <si>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</si>
  <si>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</si>
  <si>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</si>
  <si>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</si>
  <si>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</si>
  <si>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</si>
  <si>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</si>
  <si>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</si>
  <si>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</si>
  <si>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</si>
  <si>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</si>
  <si>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</si>
  <si>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</si>
  <si>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</si>
  <si>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</si>
  <si>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</si>
  <si>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</si>
  <si>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</si>
  <si>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</si>
  <si>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</si>
  <si>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</si>
  <si>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</si>
  <si>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</si>
  <si>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</si>
  <si>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</si>
  <si>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</si>
  <si>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</si>
  <si>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</si>
  <si>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</si>
  <si>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</si>
  <si>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</si>
  <si>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</si>
  <si>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</si>
  <si>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</si>
  <si>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</si>
  <si>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</si>
  <si>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</si>
  <si>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</si>
  <si>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</si>
  <si>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</si>
  <si>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</si>
  <si>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</si>
  <si>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</si>
  <si>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</si>
  <si>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</si>
  <si>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</si>
  <si>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</si>
  <si>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</si>
  <si>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</si>
  <si>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</si>
  <si>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</si>
  <si>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</si>
  <si>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</si>
  <si>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</si>
  <si>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</si>
  <si>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</si>
  <si>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</si>
  <si>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</si>
  <si>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</si>
  <si>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</si>
  <si>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</si>
  <si>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</si>
  <si>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</si>
  <si>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</si>
  <si>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</si>
  <si>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</si>
  <si>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</si>
  <si>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</si>
  <si>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</si>
  <si>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</si>
  <si>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</si>
  <si>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</si>
  <si>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</si>
  <si>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</si>
  <si>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</si>
  <si>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</si>
  <si>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</si>
  <si>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</si>
  <si>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</si>
  <si>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</si>
  <si>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</si>
  <si>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</si>
  <si>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</si>
  <si>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</si>
  <si>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</si>
  <si>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</si>
  <si>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</si>
  <si>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</si>
  <si>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</si>
  <si>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</si>
  <si>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</si>
  <si>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</si>
  <si>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</si>
  <si>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</si>
  <si>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</si>
  <si>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</si>
  <si>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</si>
  <si>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</si>
  <si>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</si>
  <si>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</si>
  <si>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</si>
  <si>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</si>
  <si>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</si>
  <si>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</si>
  <si>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</si>
  <si>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</si>
  <si>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</si>
  <si>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</si>
  <si>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</si>
  <si>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</si>
  <si>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</si>
  <si>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</si>
  <si>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</si>
  <si>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</si>
  <si>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</si>
  <si>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</si>
  <si>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</si>
  <si>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</si>
  <si>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</si>
  <si>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</si>
  <si>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</si>
  <si>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</si>
  <si>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</si>
  <si>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</si>
  <si>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</si>
  <si>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</si>
  <si>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</si>
  <si>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</si>
  <si>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</si>
  <si>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</si>
  <si>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</si>
  <si>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</si>
  <si>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</si>
  <si>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</si>
  <si>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</si>
  <si>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</si>
  <si>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</si>
  <si>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</si>
  <si>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</si>
  <si>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</si>
  <si>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</si>
  <si>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</si>
  <si>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</si>
  <si>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</si>
  <si>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</si>
  <si>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</si>
  <si>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</si>
  <si>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</si>
  <si>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</si>
  <si>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</si>
  <si>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</si>
  <si>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</si>
  <si>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</si>
  <si>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</si>
  <si>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</si>
  <si>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</si>
  <si>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</si>
  <si>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</si>
  <si>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</si>
  <si>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</si>
  <si>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</si>
  <si>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</si>
  <si>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</si>
  <si>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</si>
  <si>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</si>
  <si>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</si>
  <si>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</si>
  <si>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</si>
  <si>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</si>
  <si>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</si>
  <si>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</si>
  <si>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</si>
  <si>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</si>
  <si>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</si>
  <si>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</si>
  <si>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</si>
  <si>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</si>
  <si>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</si>
  <si>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</si>
  <si>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</si>
  <si>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</si>
  <si>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</si>
  <si>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</si>
  <si>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</si>
  <si>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</si>
  <si>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</si>
  <si>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</si>
  <si>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</si>
  <si>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</si>
  <si>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</si>
  <si>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</si>
  <si>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</si>
  <si>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</si>
  <si>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</si>
  <si>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</si>
  <si>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</si>
  <si>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</si>
  <si>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</si>
  <si>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</si>
  <si>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</si>
  <si>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</si>
  <si>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</si>
  <si>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</si>
  <si>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</si>
  <si>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</si>
  <si>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</si>
  <si>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</si>
  <si>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</si>
  <si>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</si>
  <si>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</si>
  <si>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</si>
  <si>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</si>
  <si>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</si>
  <si>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</si>
  <si>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</si>
  <si>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</si>
  <si>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</si>
  <si>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</si>
  <si>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</si>
  <si>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</si>
  <si>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</si>
  <si>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</si>
  <si>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</si>
  <si>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</si>
  <si>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</si>
  <si>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</si>
  <si>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</si>
  <si>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</si>
  <si>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</si>
  <si>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</si>
  <si>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</si>
  <si>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</si>
  <si>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</si>
  <si>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</si>
  <si>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</si>
  <si>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</si>
  <si>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</si>
  <si>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</si>
  <si>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</si>
  <si>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</si>
  <si>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</si>
  <si>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</si>
  <si>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</si>
  <si>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</si>
  <si>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</si>
  <si>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</si>
  <si>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</si>
  <si>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</si>
  <si>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</si>
  <si>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</si>
  <si>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</si>
  <si>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</si>
  <si>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</si>
  <si>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</si>
  <si>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</si>
  <si>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</si>
  <si>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</si>
  <si>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</si>
  <si>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</si>
  <si>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</si>
  <si>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</si>
  <si>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</si>
  <si>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</si>
  <si>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</si>
  <si>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</si>
  <si>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</si>
  <si>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</si>
  <si>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</si>
  <si>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</si>
  <si>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</si>
  <si>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</si>
  <si>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</si>
  <si>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</si>
  <si>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</si>
  <si>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</si>
  <si>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</si>
  <si>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</si>
  <si>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</si>
  <si>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</si>
  <si>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</si>
  <si>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</si>
  <si>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</si>
  <si>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</si>
  <si>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</si>
  <si>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</si>
  <si>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</si>
  <si>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</si>
  <si>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</si>
  <si>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</si>
  <si>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</si>
  <si>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</si>
  <si>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</si>
  <si>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</si>
  <si>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</si>
  <si>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</si>
  <si>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</si>
  <si>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</si>
  <si>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</si>
  <si>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</si>
  <si>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</si>
  <si>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</si>
  <si>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</si>
  <si>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</si>
  <si>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</si>
  <si>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</si>
  <si>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</si>
  <si>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</si>
  <si>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</si>
  <si>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</si>
  <si>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</si>
  <si>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</si>
  <si>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</si>
  <si>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</si>
  <si>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</si>
  <si>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</si>
  <si>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</si>
  <si>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</si>
  <si>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</si>
  <si>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</si>
  <si>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</si>
  <si>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</si>
  <si>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</si>
  <si>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</si>
  <si>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</si>
  <si>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</si>
  <si>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</si>
  <si>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</si>
  <si>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</si>
  <si>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</si>
  <si>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</si>
  <si>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</si>
  <si>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</si>
  <si>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</si>
  <si>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</si>
  <si>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</si>
  <si>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</si>
  <si>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</si>
  <si>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</si>
  <si>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</si>
  <si>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</si>
  <si>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</si>
  <si>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</si>
  <si>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</si>
  <si>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</si>
  <si>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</si>
  <si>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</si>
  <si>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</si>
  <si>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</si>
  <si>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</si>
  <si>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</si>
  <si>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</si>
  <si>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</si>
  <si>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</si>
  <si>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</si>
  <si>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</si>
  <si>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</si>
  <si>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</si>
  <si>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</si>
  <si>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</si>
  <si>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</si>
  <si>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</si>
  <si>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</si>
  <si>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</si>
  <si>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</si>
  <si>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</si>
  <si>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</si>
  <si>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</si>
  <si>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</si>
  <si>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</si>
  <si>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</si>
  <si>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</si>
  <si>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</si>
  <si>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</si>
  <si>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</si>
  <si>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</si>
  <si>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</si>
  <si>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</si>
  <si>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</si>
  <si>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</si>
  <si>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</si>
  <si>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</si>
  <si>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</si>
  <si>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</si>
  <si>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</si>
  <si>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</si>
  <si>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</si>
  <si>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</si>
  <si>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</si>
  <si>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</si>
  <si>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</si>
  <si>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</si>
  <si>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</si>
  <si>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</si>
  <si>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</si>
  <si>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</si>
  <si>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</si>
  <si>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</si>
  <si>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</si>
  <si>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</si>
  <si>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</si>
  <si>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</si>
  <si>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</si>
  <si>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</si>
  <si>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</si>
  <si>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</si>
  <si>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</si>
  <si>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</si>
  <si>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</si>
  <si>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</si>
  <si>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</si>
  <si>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</si>
  <si>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</si>
  <si>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</si>
  <si>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</si>
  <si>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</si>
  <si>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</si>
  <si>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</si>
  <si>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</si>
  <si>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</si>
  <si>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</si>
  <si>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</si>
  <si>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</si>
  <si>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</si>
  <si>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</si>
  <si>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</si>
  <si>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</si>
  <si>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</si>
  <si>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</si>
  <si>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</si>
  <si>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</si>
  <si>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</si>
  <si>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</si>
  <si>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</si>
  <si>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</si>
  <si>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</si>
  <si>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</si>
  <si>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</si>
  <si>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</si>
  <si>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</si>
  <si>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</si>
  <si>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</si>
  <si>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</si>
  <si>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</si>
  <si>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</si>
  <si>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</si>
  <si>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</si>
  <si>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</si>
  <si>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</si>
  <si>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</si>
  <si>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</si>
  <si>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</si>
  <si>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</si>
  <si>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</si>
  <si>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</si>
  <si>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</si>
  <si>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</si>
  <si>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</si>
  <si>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</si>
  <si>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</si>
  <si>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</si>
  <si>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</si>
  <si>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</si>
  <si>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</si>
  <si>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</si>
  <si>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</si>
  <si>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</si>
  <si>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</si>
  <si>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</si>
  <si>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</si>
  <si>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</si>
  <si>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</si>
  <si>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</si>
  <si>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</si>
  <si>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</si>
  <si>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</si>
  <si>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</si>
  <si>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</si>
  <si>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</si>
  <si>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</si>
  <si>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</si>
  <si>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</si>
  <si>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</si>
  <si>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</si>
  <si>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</si>
  <si>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</si>
  <si>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</si>
  <si>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</si>
  <si>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</si>
  <si>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</si>
  <si>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</si>
  <si>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</si>
  <si>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</si>
  <si>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</si>
  <si>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</si>
  <si>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</si>
  <si>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</si>
  <si>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</si>
  <si>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</si>
  <si>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</si>
  <si>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</si>
  <si>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</si>
  <si>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</si>
  <si>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</si>
  <si>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</si>
  <si>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</si>
  <si>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</si>
  <si>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</si>
  <si>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</si>
  <si>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</si>
  <si>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</si>
  <si>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</si>
  <si>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</si>
  <si>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</si>
  <si>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</si>
  <si>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</si>
  <si>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</si>
  <si>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</si>
  <si>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</si>
  <si>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</si>
  <si>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</si>
  <si>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</si>
  <si>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</si>
  <si>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</si>
  <si>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</si>
  <si>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</si>
  <si>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</si>
  <si>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</si>
  <si>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</si>
  <si>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</si>
  <si>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</si>
  <si>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</si>
  <si>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</si>
  <si>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</si>
  <si>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</si>
  <si>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</si>
  <si>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</si>
  <si>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</si>
  <si>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</si>
  <si>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</si>
  <si>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</si>
  <si>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</si>
  <si>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</si>
  <si>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</si>
  <si>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</si>
  <si>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</si>
  <si>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</si>
  <si>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</si>
  <si>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</si>
  <si>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</si>
  <si>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</si>
  <si>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</si>
  <si>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</si>
  <si>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</si>
  <si>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</si>
  <si>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</si>
  <si>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</si>
  <si>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</si>
  <si>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</si>
  <si>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</si>
  <si>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</si>
  <si>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</si>
  <si>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</si>
  <si>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</si>
  <si>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</si>
  <si>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</si>
  <si>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</si>
  <si>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</si>
  <si>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</si>
  <si>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</si>
  <si>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</si>
  <si>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</si>
  <si>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</si>
  <si>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</si>
  <si>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</si>
  <si>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</si>
  <si>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</si>
  <si>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</si>
  <si>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</si>
  <si>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</si>
  <si>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</si>
  <si>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</si>
  <si>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</si>
  <si>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</si>
  <si>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</si>
  <si>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</si>
  <si>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</si>
  <si>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</si>
  <si>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</si>
  <si>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</si>
  <si>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</si>
  <si>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</si>
  <si>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</si>
  <si>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</si>
  <si>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</si>
  <si>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</si>
  <si>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</si>
  <si>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</si>
  <si>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</si>
  <si>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</si>
  <si>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</si>
  <si>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</si>
  <si>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</si>
  <si>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</si>
  <si>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</si>
  <si>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</si>
  <si>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</si>
  <si>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</si>
  <si>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</si>
  <si>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</si>
  <si>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</si>
  <si>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</si>
  <si>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</si>
  <si>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</si>
  <si>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</si>
  <si>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</si>
  <si>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</si>
  <si>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</si>
  <si>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</si>
  <si>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</si>
  <si>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</si>
  <si>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</si>
  <si>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</si>
  <si>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</si>
  <si>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</si>
  <si>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</si>
  <si>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</si>
  <si>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</si>
  <si>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</si>
  <si>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</si>
  <si>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</si>
  <si>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</si>
  <si>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</si>
  <si>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</si>
  <si>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</si>
  <si>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</si>
  <si>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</si>
  <si>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</si>
  <si>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</si>
  <si>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</si>
  <si>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</si>
  <si>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</si>
  <si>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</si>
  <si>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</si>
  <si>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</si>
  <si>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</si>
  <si>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</si>
  <si>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</si>
  <si>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</si>
  <si>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</si>
  <si>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</si>
  <si>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</si>
  <si>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</si>
  <si>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</si>
  <si>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</si>
  <si>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</si>
  <si>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</si>
  <si>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</si>
  <si>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</si>
  <si>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</si>
  <si>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</si>
  <si>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</si>
  <si>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</si>
  <si>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</si>
  <si>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</si>
  <si>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</si>
  <si>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</si>
  <si>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</si>
  <si>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</si>
  <si>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</si>
  <si>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</si>
  <si>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</si>
  <si>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</si>
  <si>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</si>
  <si>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</si>
  <si>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</si>
  <si>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</si>
  <si>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</si>
  <si>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</si>
  <si>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</si>
  <si>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</si>
  <si>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</si>
  <si>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</si>
  <si>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</si>
  <si>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</si>
  <si>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</si>
  <si>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</si>
  <si>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</si>
  <si>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</si>
  <si>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</si>
  <si>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</si>
  <si>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</si>
  <si>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</si>
  <si>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</si>
  <si>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</si>
  <si>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</si>
  <si>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</si>
  <si>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</si>
  <si>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</si>
  <si>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</si>
  <si>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</si>
  <si>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</si>
  <si>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</si>
  <si>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</si>
  <si>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</si>
  <si>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</si>
  <si>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</si>
  <si>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</si>
  <si>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</si>
  <si>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</si>
  <si>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</si>
  <si>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</si>
  <si>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</si>
  <si>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</si>
  <si>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</si>
  <si>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</si>
  <si>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</si>
  <si>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</si>
  <si>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</si>
  <si>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</si>
  <si>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</si>
  <si>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</si>
  <si>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</si>
  <si>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</si>
  <si>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</si>
  <si>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</si>
  <si>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</si>
  <si>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</si>
  <si>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</si>
  <si>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</si>
  <si>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</si>
  <si>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</si>
  <si>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</si>
  <si>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</si>
  <si>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</si>
  <si>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</si>
  <si>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</si>
  <si>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</si>
  <si>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</si>
  <si>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</si>
  <si>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</si>
  <si>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</si>
  <si>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</si>
  <si>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</si>
  <si>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</si>
  <si>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</si>
  <si>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</si>
  <si>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</si>
  <si>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</si>
  <si>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</si>
  <si>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</si>
  <si>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</si>
  <si>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</si>
  <si>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</si>
  <si>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</si>
  <si>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</si>
  <si>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</si>
  <si>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</si>
  <si>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</si>
  <si>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</si>
  <si>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</si>
  <si>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</si>
  <si>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</si>
  <si>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</si>
  <si>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</si>
  <si>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</si>
  <si>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</si>
  <si>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</si>
  <si>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</si>
  <si>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</si>
  <si>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</si>
  <si>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</si>
  <si>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</si>
  <si>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</si>
  <si>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</si>
  <si>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</si>
  <si>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</si>
  <si>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</si>
  <si>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</si>
  <si>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</si>
  <si>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</si>
  <si>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</si>
  <si>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</si>
  <si>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</si>
  <si>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</si>
  <si>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</si>
  <si>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</si>
  <si>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</si>
  <si>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</si>
  <si>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</si>
  <si>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</si>
  <si>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</si>
  <si>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</si>
  <si>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</si>
  <si>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</si>
  <si>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</si>
  <si>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</si>
  <si>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</si>
  <si>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</si>
  <si>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</si>
  <si>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</si>
  <si>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</si>
  <si>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</si>
  <si>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</si>
  <si>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</si>
  <si>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</si>
  <si>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</si>
  <si>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</si>
  <si>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</si>
  <si>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</si>
  <si>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</si>
  <si>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</si>
  <si>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</si>
  <si>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</si>
  <si>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</si>
  <si>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</si>
  <si>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</si>
  <si>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</si>
  <si>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</si>
  <si>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</si>
  <si>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</si>
  <si>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</si>
  <si>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</si>
  <si>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</si>
  <si>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</si>
  <si>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</si>
  <si>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</si>
  <si>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</si>
  <si>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</si>
  <si>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</si>
  <si>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</si>
  <si>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</si>
  <si>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</si>
  <si>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</si>
  <si>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</si>
  <si>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</si>
  <si>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</si>
  <si>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</si>
  <si>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</si>
  <si>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</si>
  <si>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</si>
  <si>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</si>
  <si>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</si>
  <si>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</si>
  <si>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</si>
  <si>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</si>
  <si>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</si>
  <si>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</si>
  <si>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</si>
  <si>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</si>
  <si>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</si>
  <si>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</si>
  <si>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</si>
  <si>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</si>
  <si>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</si>
  <si>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</si>
  <si>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</si>
  <si>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</si>
  <si>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</si>
  <si>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</si>
  <si>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</si>
  <si>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</si>
  <si>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</si>
  <si>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</si>
  <si>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</si>
  <si>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</si>
  <si>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</si>
  <si>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</si>
  <si>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</si>
  <si>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</si>
  <si>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</si>
  <si>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</si>
  <si>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</si>
  <si>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</si>
  <si>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</si>
  <si>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</si>
  <si>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</si>
  <si>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</si>
  <si>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</si>
  <si>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</si>
  <si>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</si>
  <si>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</si>
  <si>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</si>
  <si>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</si>
  <si>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</si>
  <si>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</si>
  <si>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</si>
  <si>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</si>
  <si>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</si>
  <si>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</si>
  <si>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</si>
  <si>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</si>
  <si>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</si>
  <si>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</si>
  <si>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</si>
  <si>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</si>
  <si>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</si>
  <si>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</si>
  <si>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</si>
  <si>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</si>
  <si>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</si>
  <si>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</si>
  <si>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</si>
  <si>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</si>
  <si>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</si>
  <si>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</si>
  <si>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</si>
  <si>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</si>
  <si>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</si>
  <si>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</si>
  <si>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</si>
  <si>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</si>
  <si>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</si>
  <si>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</si>
  <si>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</si>
  <si>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</si>
  <si>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</si>
  <si>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</si>
  <si>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</si>
  <si>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</si>
  <si>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</si>
  <si>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</si>
  <si>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</si>
  <si>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</si>
  <si>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</si>
  <si>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</si>
  <si>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</si>
  <si>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</si>
  <si>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</si>
  <si>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</si>
  <si>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</si>
  <si>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</si>
  <si>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</si>
  <si>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</si>
  <si>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</si>
  <si>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</si>
  <si>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</si>
  <si>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</si>
  <si>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</si>
  <si>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</si>
  <si>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</si>
  <si>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</si>
  <si>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</si>
  <si>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</si>
  <si>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</si>
  <si>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</si>
  <si>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</si>
  <si>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</si>
  <si>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</si>
  <si>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</si>
  <si>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</si>
  <si>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</si>
  <si>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</si>
  <si>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</si>
  <si>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</si>
  <si>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</si>
  <si>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</si>
  <si>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</si>
  <si>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</si>
  <si>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</si>
  <si>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</si>
  <si>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</si>
  <si>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</si>
  <si>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</si>
  <si>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</si>
  <si>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</si>
  <si>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</si>
  <si>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</si>
  <si>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</si>
  <si>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</si>
  <si>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</si>
  <si>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</si>
  <si>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</si>
  <si>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</si>
  <si>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</si>
  <si>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</si>
  <si>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</si>
  <si>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</si>
  <si>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</si>
  <si>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</si>
  <si>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</si>
  <si>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</si>
  <si>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</si>
  <si>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</si>
  <si>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</si>
  <si>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</si>
  <si>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</si>
  <si>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</si>
  <si>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</si>
  <si>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</si>
  <si>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</si>
  <si>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</si>
  <si>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</si>
  <si>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</si>
  <si>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</si>
  <si>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</si>
  <si>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</si>
  <si>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</si>
  <si>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</si>
  <si>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</si>
  <si>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</si>
  <si>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</si>
  <si>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</si>
  <si>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</si>
  <si>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</si>
  <si>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</si>
  <si>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</si>
  <si>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</si>
  <si>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</si>
  <si>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</si>
  <si>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</si>
  <si>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</si>
  <si>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</si>
  <si>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</si>
  <si>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</si>
  <si>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</si>
  <si>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</si>
  <si>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</si>
  <si>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</si>
  <si>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</si>
  <si>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</si>
  <si>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</si>
  <si>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</si>
  <si>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</si>
  <si>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</si>
  <si>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</si>
  <si>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</si>
  <si>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</si>
  <si>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</si>
  <si>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</si>
  <si>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</si>
  <si>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</si>
  <si>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</si>
  <si>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</si>
  <si>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</si>
  <si>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</si>
  <si>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</si>
  <si>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</si>
  <si>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</si>
  <si>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</si>
  <si>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</si>
  <si>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</si>
  <si>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</si>
  <si>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</si>
  <si>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</si>
  <si>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</si>
  <si>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</si>
  <si>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</si>
  <si>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</si>
  <si>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</si>
  <si>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</si>
  <si>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</si>
  <si>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</si>
  <si>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</si>
  <si>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</si>
  <si>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</si>
  <si>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</si>
  <si>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</si>
  <si>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</si>
  <si>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</si>
  <si>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</si>
  <si>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</si>
  <si>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</si>
  <si>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</si>
  <si>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</si>
  <si>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</si>
  <si>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</si>
  <si>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</si>
  <si>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</si>
  <si>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</si>
  <si>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</si>
  <si>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</si>
  <si>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</si>
  <si>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</si>
  <si>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</si>
  <si>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</si>
  <si>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</si>
  <si>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</si>
  <si>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</si>
  <si>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</si>
  <si>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</si>
  <si>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</si>
  <si>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</si>
  <si>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</si>
  <si>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</si>
  <si>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</si>
  <si>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</si>
  <si>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</si>
  <si>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</si>
  <si>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</si>
  <si>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</si>
  <si>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</si>
  <si>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</si>
  <si>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</si>
  <si>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</si>
  <si>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</si>
  <si>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</si>
  <si>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</si>
  <si>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</si>
  <si>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</si>
  <si>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</si>
  <si>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</si>
  <si>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</si>
  <si>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</si>
  <si>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</si>
  <si>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</si>
  <si>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</si>
  <si>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</si>
  <si>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</si>
  <si>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</si>
  <si>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</si>
  <si>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</si>
  <si>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</si>
  <si>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</si>
  <si>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</si>
  <si>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</si>
  <si>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</si>
  <si>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</si>
  <si>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</si>
  <si>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</si>
  <si>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</si>
  <si>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</si>
  <si>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</si>
  <si>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</si>
  <si>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</si>
  <si>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</si>
  <si>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</si>
  <si>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</si>
  <si>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</si>
  <si>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</si>
  <si>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</si>
  <si>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</si>
  <si>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</si>
  <si>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</si>
  <si>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</si>
  <si>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</si>
  <si>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</si>
  <si>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</si>
  <si>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</si>
  <si>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</si>
  <si>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</si>
  <si>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</si>
  <si>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</si>
  <si>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</si>
  <si>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</si>
  <si>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</si>
  <si>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</si>
  <si>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</si>
  <si>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</si>
  <si>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</si>
  <si>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</si>
  <si>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</si>
  <si>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</si>
  <si>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</si>
  <si>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</si>
  <si>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</si>
  <si>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</si>
  <si>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</si>
  <si>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</si>
  <si>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</si>
  <si>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</si>
  <si>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</si>
  <si>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</si>
  <si>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</si>
  <si>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</si>
  <si>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</si>
  <si>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</si>
  <si>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</si>
  <si>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</si>
  <si>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</si>
  <si>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</si>
  <si>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</si>
  <si>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</si>
  <si>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</si>
  <si>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</si>
  <si>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</si>
  <si>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</si>
  <si>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</si>
  <si>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</si>
  <si>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</si>
  <si>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</si>
  <si>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</si>
  <si>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</si>
  <si>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</si>
  <si>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</si>
  <si>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</si>
  <si>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</si>
  <si>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</si>
  <si>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</si>
  <si>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</si>
  <si>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</si>
  <si>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</si>
  <si>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</si>
  <si>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</si>
  <si>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</si>
  <si>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</si>
  <si>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</si>
  <si>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</si>
  <si>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</si>
  <si>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</si>
  <si>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</si>
  <si>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</si>
  <si>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</si>
  <si>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</si>
  <si>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</si>
  <si>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</si>
  <si>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</si>
  <si>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</si>
  <si>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</si>
  <si>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</si>
  <si>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</si>
  <si>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</si>
  <si>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</si>
  <si>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</si>
  <si>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</si>
  <si>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</si>
  <si>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</si>
  <si>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</si>
  <si>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</si>
  <si>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</si>
  <si>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</si>
  <si>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</si>
  <si>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</si>
  <si>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</si>
  <si>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</si>
  <si>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</si>
  <si>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</si>
  <si>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</si>
  <si>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</si>
  <si>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</si>
  <si>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</si>
  <si>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</si>
  <si>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</si>
  <si>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</si>
  <si>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</si>
  <si>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</si>
  <si>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</si>
  <si>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</si>
  <si>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</si>
  <si>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</si>
  <si>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</si>
  <si>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</si>
  <si>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</si>
  <si>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</si>
  <si>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</si>
  <si>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</si>
  <si>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</si>
  <si>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</si>
  <si>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</si>
  <si>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</si>
  <si>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</si>
  <si>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</si>
  <si>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</si>
  <si>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</si>
  <si>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</si>
  <si>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</si>
  <si>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</si>
  <si>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</si>
  <si>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</si>
  <si>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</si>
  <si>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</si>
  <si>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</si>
  <si>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</si>
  <si>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</si>
  <si>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</si>
  <si>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</si>
  <si>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</si>
  <si>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</si>
  <si>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</si>
  <si>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</si>
  <si>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</si>
  <si>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</si>
  <si>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</si>
  <si>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</si>
  <si>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</si>
  <si>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</si>
  <si>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</si>
  <si>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</si>
  <si>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</si>
  <si>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</si>
  <si>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</si>
  <si>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</si>
  <si>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</si>
  <si>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</si>
  <si>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</si>
  <si>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</si>
  <si>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</si>
  <si>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</si>
  <si>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</si>
  <si>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</si>
  <si>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</si>
  <si>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</si>
  <si>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</si>
  <si>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</si>
  <si>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</si>
  <si>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</si>
  <si>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</si>
  <si>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</si>
  <si>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</si>
  <si>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</si>
  <si>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</si>
  <si>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</si>
  <si>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</si>
  <si>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</si>
  <si>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</si>
  <si>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</si>
  <si>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</si>
  <si>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</si>
  <si>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</si>
  <si>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</si>
  <si>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</si>
  <si>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</si>
  <si>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</si>
  <si>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</si>
  <si>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</si>
  <si>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</si>
  <si>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</si>
  <si>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</si>
  <si>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</si>
  <si>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</si>
  <si>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</si>
  <si>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</si>
  <si>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</si>
  <si>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</si>
  <si>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</si>
  <si>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</si>
  <si>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</si>
  <si>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</si>
  <si>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</si>
  <si>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</si>
  <si>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</si>
  <si>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</si>
  <si>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</si>
  <si>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</si>
  <si>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</si>
  <si>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</si>
  <si>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</si>
  <si>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</si>
  <si>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</si>
  <si>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</si>
  <si>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</si>
  <si>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</si>
  <si>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</si>
  <si>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</si>
  <si>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</si>
  <si>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</si>
  <si>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</si>
  <si>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</si>
  <si>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</si>
  <si>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</si>
  <si>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</si>
  <si>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</si>
  <si>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</si>
  <si>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</si>
  <si>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</si>
  <si>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</si>
  <si>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</si>
  <si>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</si>
  <si>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</si>
  <si>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</si>
  <si>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</si>
  <si>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</si>
  <si>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</si>
  <si>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</si>
  <si>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</si>
  <si>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</si>
  <si>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</si>
  <si>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</si>
  <si>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</si>
  <si>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</si>
  <si>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</si>
  <si>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</si>
  <si>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</si>
  <si>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</si>
  <si>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</si>
  <si>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</si>
  <si>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</si>
  <si>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</si>
  <si>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</si>
  <si>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</si>
  <si>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</si>
  <si>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</si>
  <si>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</si>
  <si>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</si>
  <si>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</si>
  <si>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</si>
  <si>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</si>
  <si>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</si>
  <si>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</si>
  <si>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</si>
  <si>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</si>
  <si>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</si>
  <si>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</si>
  <si>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</si>
  <si>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</si>
  <si>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</si>
  <si>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</si>
  <si>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</si>
  <si>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</si>
  <si>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</si>
  <si>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</si>
  <si>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</si>
  <si>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</si>
  <si>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</si>
  <si>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</si>
  <si>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</si>
  <si>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</si>
  <si>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</si>
  <si>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</si>
  <si>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</si>
  <si>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</si>
  <si>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</si>
  <si>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</si>
  <si>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</si>
  <si>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</si>
  <si>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</si>
  <si>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</si>
  <si>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</si>
  <si>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</si>
  <si>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</si>
  <si>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</si>
  <si>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</si>
  <si>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</si>
  <si>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</si>
  <si>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</si>
  <si>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</si>
  <si>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</si>
  <si>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</si>
  <si>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</si>
  <si>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</si>
  <si>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</si>
  <si>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</si>
  <si>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</si>
  <si>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</si>
  <si>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</si>
  <si>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</si>
  <si>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</si>
  <si>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</si>
  <si>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</si>
  <si>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</si>
  <si>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</si>
  <si>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</si>
  <si>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</si>
  <si>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</si>
  <si>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</si>
  <si>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</si>
  <si>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</si>
  <si>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</si>
  <si>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</si>
  <si>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</si>
  <si>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</si>
  <si>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</si>
  <si>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</si>
  <si>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</si>
  <si>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</si>
  <si>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</si>
  <si>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</si>
  <si>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</si>
  <si>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</si>
  <si>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</si>
  <si>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</si>
  <si>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</si>
  <si>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</si>
  <si>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</si>
  <si>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</si>
  <si>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</si>
  <si>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</si>
  <si>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</si>
  <si>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</si>
  <si>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</si>
  <si>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</si>
  <si>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</si>
  <si>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</si>
  <si>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</si>
  <si>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</si>
  <si>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</si>
  <si>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</si>
  <si>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</si>
  <si>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</si>
  <si>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</si>
  <si>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</si>
  <si>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</si>
  <si>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</si>
  <si>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</si>
  <si>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</si>
  <si>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</si>
  <si>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</si>
  <si>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</si>
  <si>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</si>
  <si>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</si>
  <si>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</si>
  <si>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</si>
  <si>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</si>
  <si>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</si>
  <si>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</si>
  <si>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</si>
  <si>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</si>
  <si>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</si>
  <si>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</si>
  <si>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</si>
  <si>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</si>
  <si>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</si>
  <si>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</si>
  <si>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</si>
  <si>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</si>
  <si>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</si>
  <si>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</si>
  <si>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</si>
  <si>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</si>
  <si>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</si>
  <si>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</si>
  <si>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</si>
  <si>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</si>
  <si>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</si>
  <si>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</si>
  <si>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</si>
  <si>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</si>
  <si>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</si>
  <si>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</si>
  <si>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</si>
  <si>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</si>
  <si>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</si>
  <si>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</si>
  <si>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</si>
  <si>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</si>
  <si>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</si>
  <si>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</si>
  <si>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</si>
  <si>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</si>
  <si>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</si>
  <si>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</si>
  <si>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</si>
  <si>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</si>
  <si>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</si>
  <si>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</si>
  <si>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</si>
  <si>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</si>
  <si>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</si>
  <si>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</si>
  <si>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</si>
  <si>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</si>
  <si>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</si>
  <si>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</si>
  <si>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</si>
  <si>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</si>
  <si>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</si>
  <si>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</si>
  <si>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</si>
  <si>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</si>
  <si>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</si>
  <si>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</si>
  <si>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</si>
  <si>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</si>
  <si>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</si>
  <si>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</si>
  <si>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</si>
  <si>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</si>
  <si>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</si>
  <si>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</si>
  <si>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</si>
  <si>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</si>
  <si>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</si>
  <si>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</si>
  <si>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</si>
  <si>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</si>
  <si>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</si>
  <si>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</si>
  <si>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</si>
  <si>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</si>
  <si>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</si>
  <si>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</si>
  <si>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</si>
  <si>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</si>
  <si>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</si>
  <si>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</si>
  <si>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</si>
  <si>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</si>
  <si>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</si>
  <si>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</si>
  <si>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</si>
  <si>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</si>
  <si>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</si>
  <si>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</si>
  <si>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</si>
  <si>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</si>
  <si>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</si>
  <si>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</si>
  <si>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</si>
  <si>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</si>
  <si>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</si>
  <si>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</si>
  <si>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</si>
  <si>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</si>
  <si>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</si>
  <si>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</si>
  <si>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</si>
  <si>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</si>
  <si>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</si>
  <si>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</si>
  <si>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</si>
  <si>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</si>
  <si>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</si>
  <si>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</si>
  <si>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</si>
  <si>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</si>
  <si>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</si>
  <si>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</si>
  <si>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</si>
  <si>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</si>
  <si>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</si>
  <si>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</si>
  <si>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</si>
  <si>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</si>
  <si>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</si>
  <si>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</si>
  <si>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</si>
  <si>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</si>
  <si>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</si>
  <si>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</si>
  <si>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</si>
  <si>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</si>
  <si>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</si>
  <si>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</si>
  <si>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</si>
  <si>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</si>
  <si>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</si>
  <si>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</si>
  <si>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</si>
  <si>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</si>
  <si>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</si>
  <si>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</si>
  <si>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</si>
  <si>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</si>
  <si>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</si>
  <si>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</si>
  <si>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</si>
  <si>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</si>
  <si>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</si>
  <si>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</si>
  <si>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</si>
  <si>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</si>
  <si>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</si>
  <si>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</si>
  <si>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</si>
  <si>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</si>
  <si>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</si>
  <si>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</si>
  <si>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</si>
  <si>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</si>
  <si>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</si>
  <si>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</si>
  <si>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</si>
  <si>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</si>
  <si>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</si>
  <si>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</si>
  <si>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</si>
  <si>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</si>
  <si>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</si>
  <si>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</si>
  <si>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</si>
  <si>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</si>
  <si>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</si>
  <si>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</si>
  <si>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</si>
  <si>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</si>
  <si>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</si>
  <si>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</si>
  <si>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</si>
  <si>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</si>
  <si>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</si>
  <si>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</si>
  <si>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</si>
  <si>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</si>
  <si>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</si>
  <si>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</si>
  <si>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</si>
  <si>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</si>
  <si>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</si>
  <si>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</si>
  <si>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</si>
  <si>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</si>
  <si>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</si>
  <si>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</si>
  <si>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</si>
  <si>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</si>
  <si>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</si>
  <si>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</si>
  <si>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</si>
  <si>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</si>
  <si>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</si>
  <si>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</si>
  <si>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</si>
  <si>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</si>
  <si>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</si>
  <si>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</si>
  <si>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</si>
  <si>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</si>
  <si>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</si>
  <si>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</si>
  <si>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</si>
  <si>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</si>
  <si>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</si>
  <si>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</si>
  <si>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</si>
  <si>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</si>
  <si>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</si>
  <si>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</si>
  <si>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</si>
  <si>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</si>
  <si>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</si>
  <si>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</si>
  <si>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</si>
  <si>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</si>
  <si>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</si>
  <si>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</si>
  <si>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</si>
  <si>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</si>
  <si>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</si>
  <si>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</si>
  <si>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</si>
  <si>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</si>
  <si>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</si>
  <si>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</si>
  <si>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</si>
  <si>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</si>
  <si>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</si>
  <si>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</si>
  <si>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</si>
  <si>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</si>
  <si>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</si>
  <si>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</si>
  <si>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</si>
  <si>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</si>
  <si>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</si>
  <si>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</si>
  <si>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</si>
  <si>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</si>
  <si>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</si>
  <si>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</si>
  <si>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</si>
  <si>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</si>
  <si>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</si>
  <si>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</si>
  <si>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</si>
  <si>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</si>
  <si>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</si>
  <si>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</si>
  <si>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</si>
  <si>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</si>
  <si>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</si>
  <si>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</si>
  <si>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</si>
  <si>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</si>
  <si>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</si>
  <si>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</si>
  <si>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</si>
  <si>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</si>
  <si>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</si>
  <si>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</si>
  <si>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</si>
  <si>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</si>
  <si>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</si>
  <si>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</si>
  <si>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</si>
  <si>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</si>
  <si>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</si>
  <si>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</si>
  <si>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</si>
  <si>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</si>
  <si>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</si>
  <si>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</si>
  <si>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</si>
  <si>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</si>
  <si>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</si>
  <si>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</si>
  <si>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</si>
  <si>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</si>
  <si>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</si>
  <si>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</si>
  <si>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</si>
  <si>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</si>
  <si>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</si>
  <si>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</si>
  <si>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</si>
  <si>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</si>
  <si>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</si>
  <si>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</si>
  <si>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</si>
  <si>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</si>
  <si>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</si>
  <si>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</si>
  <si>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</si>
  <si>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</si>
  <si>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</si>
  <si>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</si>
  <si>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</si>
  <si>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</si>
  <si>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</si>
  <si>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</si>
  <si>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</si>
  <si>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</si>
  <si>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</si>
  <si>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</si>
  <si>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</si>
  <si>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</si>
  <si>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</si>
  <si>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</si>
  <si>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</si>
  <si>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</si>
  <si>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</si>
  <si>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</si>
  <si>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</si>
  <si>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</si>
  <si>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</si>
  <si>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</si>
  <si>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</si>
  <si>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</si>
  <si>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</si>
  <si>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</si>
  <si>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</si>
  <si>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</si>
  <si>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</si>
  <si>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</si>
  <si>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</si>
  <si>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</si>
  <si>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</si>
  <si>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</si>
  <si>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</si>
  <si>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</si>
  <si>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</si>
  <si>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</si>
  <si>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</si>
  <si>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</si>
  <si>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</si>
  <si>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</si>
  <si>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</si>
  <si>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</si>
  <si>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</si>
  <si>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</si>
  <si>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</si>
  <si>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</si>
  <si>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</si>
  <si>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</si>
  <si>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</si>
  <si>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</si>
  <si>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</si>
  <si>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</si>
  <si>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</si>
  <si>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</si>
  <si>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</si>
  <si>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</si>
  <si>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</si>
  <si>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</si>
  <si>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</si>
  <si>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</si>
  <si>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</si>
  <si>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</si>
  <si>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</si>
  <si>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</si>
  <si>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</si>
  <si>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</si>
  <si>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</si>
  <si>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</si>
  <si>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</si>
  <si>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</si>
  <si>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</si>
  <si>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</si>
  <si>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</si>
  <si>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</si>
  <si>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</si>
  <si>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</si>
  <si>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</si>
  <si>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</si>
  <si>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</si>
  <si>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</si>
  <si>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</si>
  <si>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</si>
  <si>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</si>
  <si>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</si>
  <si>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</si>
  <si>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</si>
  <si>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</si>
  <si>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</si>
  <si>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</si>
  <si>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</si>
  <si>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</si>
  <si>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</si>
  <si>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</si>
  <si>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</si>
  <si>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</si>
  <si>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</si>
  <si>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</si>
  <si>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</si>
  <si>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</si>
  <si>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</si>
  <si>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</si>
  <si>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</si>
  <si>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</si>
  <si>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</si>
  <si>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</si>
  <si>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</si>
  <si>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</si>
  <si>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</si>
  <si>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</si>
  <si>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</si>
  <si>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</si>
  <si>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</si>
  <si>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</si>
  <si>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</si>
  <si>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</si>
  <si>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</si>
  <si>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</si>
  <si>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</si>
  <si>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</si>
  <si>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</si>
  <si>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</si>
  <si>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</si>
  <si>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</si>
  <si>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</si>
  <si>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</si>
  <si>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</si>
  <si>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</si>
  <si>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</si>
  <si>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</si>
  <si>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</si>
  <si>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</si>
  <si>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</si>
  <si>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</si>
  <si>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</si>
  <si>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</si>
  <si>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</si>
  <si>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</si>
  <si>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</si>
  <si>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</si>
  <si>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</si>
  <si>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</si>
  <si>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</si>
  <si>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</si>
  <si>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</si>
  <si>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</si>
  <si>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</si>
  <si>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</si>
  <si>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</si>
  <si>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</si>
  <si>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</si>
  <si>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</si>
  <si>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</si>
  <si>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</si>
  <si>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</si>
  <si>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</si>
  <si>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</si>
  <si>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</si>
  <si>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</si>
  <si>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</si>
  <si>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</si>
  <si>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</si>
  <si>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</si>
  <si>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</si>
  <si>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</si>
  <si>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</si>
  <si>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</si>
  <si>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</si>
  <si>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</si>
  <si>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</si>
  <si>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</si>
  <si>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</si>
  <si>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</si>
  <si>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</si>
  <si>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</si>
  <si>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</si>
  <si>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</si>
  <si>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</si>
  <si>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</si>
  <si>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</si>
  <si>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</si>
  <si>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</si>
  <si>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</si>
  <si>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</si>
  <si>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</si>
  <si>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</si>
  <si>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</si>
  <si>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</si>
  <si>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</si>
  <si>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</si>
  <si>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</si>
  <si>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</si>
  <si>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</si>
  <si>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</si>
  <si>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</si>
  <si>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</si>
  <si>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</si>
  <si>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</si>
  <si>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</si>
  <si>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</si>
  <si>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</si>
  <si>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</si>
  <si>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</si>
  <si>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</si>
  <si>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</si>
  <si>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</si>
  <si>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</si>
  <si>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</si>
  <si>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</si>
  <si>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</si>
  <si>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</si>
  <si>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</si>
  <si>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</si>
  <si>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</si>
  <si>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</si>
  <si>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</si>
  <si>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</si>
  <si>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</si>
  <si>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</si>
  <si>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</si>
  <si>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</si>
  <si>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</si>
  <si>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</si>
  <si>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</si>
  <si>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</si>
  <si>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</si>
  <si>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</si>
  <si>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</si>
  <si>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</si>
  <si>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</si>
  <si>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</si>
  <si>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</si>
  <si>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</si>
  <si>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</si>
  <si>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</si>
  <si>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</si>
  <si>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</si>
  <si>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</si>
  <si>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</si>
  <si>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</si>
  <si>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</si>
  <si>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</si>
  <si>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</si>
  <si>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</si>
  <si>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</si>
  <si>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</si>
  <si>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</si>
  <si>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</si>
  <si>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</si>
  <si>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</si>
  <si>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</si>
  <si>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</si>
  <si>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</si>
  <si>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</si>
  <si>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</si>
  <si>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</si>
  <si>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</si>
  <si>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</si>
  <si>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</si>
  <si>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</si>
  <si>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</si>
  <si>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</si>
  <si>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</si>
  <si>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</si>
  <si>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</si>
  <si>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</si>
  <si>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</si>
  <si>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</si>
  <si>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</si>
  <si>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</si>
  <si>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</si>
  <si>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</si>
  <si>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</si>
  <si>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</si>
  <si>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</si>
  <si>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</si>
  <si>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</si>
  <si>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</si>
  <si>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</si>
  <si>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</si>
  <si>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</si>
  <si>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</si>
  <si>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</si>
  <si>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</si>
  <si>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</si>
  <si>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</si>
  <si>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</si>
  <si>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</si>
  <si>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</si>
  <si>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</si>
  <si>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</si>
  <si>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</si>
  <si>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</si>
  <si>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</si>
  <si>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</si>
  <si>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</si>
  <si>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</si>
  <si>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</si>
  <si>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</si>
  <si>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</si>
  <si>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</si>
  <si>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</si>
  <si>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</si>
  <si>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</si>
  <si>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</si>
  <si>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</si>
  <si>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</si>
  <si>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</si>
  <si>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</si>
  <si>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</si>
  <si>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</si>
  <si>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</si>
  <si>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</si>
  <si>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</si>
  <si>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</si>
  <si>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</si>
  <si>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</si>
  <si>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</si>
  <si>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</si>
  <si>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</si>
  <si>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</si>
  <si>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</si>
  <si>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</si>
  <si>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</si>
  <si>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</si>
  <si>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</si>
  <si>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</si>
  <si>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</si>
  <si>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</si>
  <si>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</si>
  <si>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</si>
  <si>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</si>
  <si>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</si>
  <si>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</si>
  <si>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</si>
  <si>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</si>
  <si>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</si>
  <si>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</si>
  <si>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</si>
  <si>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</si>
  <si>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</si>
  <si>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</si>
  <si>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</si>
  <si>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</si>
  <si>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</si>
  <si>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</si>
  <si>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</si>
  <si>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</si>
  <si>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</si>
  <si>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</si>
  <si>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</si>
  <si>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</si>
  <si>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</si>
  <si>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</si>
  <si>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</si>
  <si>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</si>
  <si>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</si>
  <si>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</si>
  <si>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</si>
  <si>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</si>
  <si>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</si>
  <si>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</si>
  <si>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</si>
  <si>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</si>
  <si>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</si>
  <si>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</si>
  <si>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</si>
  <si>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</si>
  <si>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</si>
  <si>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</si>
  <si>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</si>
  <si>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</si>
  <si>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</si>
  <si>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</si>
  <si>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</si>
  <si>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</si>
  <si>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</si>
  <si>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</si>
  <si>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</si>
  <si>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</si>
  <si>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</si>
  <si>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</si>
  <si>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</si>
  <si>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</si>
  <si>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</si>
  <si>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</si>
  <si>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</si>
  <si>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</si>
  <si>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</si>
  <si>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</si>
  <si>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</si>
  <si>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</si>
  <si>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</si>
  <si>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</si>
  <si>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</si>
  <si>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</si>
  <si>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</si>
  <si>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</si>
  <si>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</si>
  <si>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</si>
  <si>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</si>
  <si>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</si>
  <si>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</si>
  <si>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</si>
  <si>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</si>
  <si>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</si>
  <si>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</si>
  <si>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</si>
  <si>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</si>
  <si>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</si>
  <si>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</si>
  <si>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</si>
  <si>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</si>
  <si>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</si>
  <si>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</si>
  <si>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</si>
  <si>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</si>
  <si>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</si>
  <si>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</si>
  <si>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</si>
  <si>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</si>
  <si>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</si>
  <si>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</si>
  <si>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</si>
  <si>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</si>
  <si>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</si>
  <si>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</si>
  <si>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</si>
  <si>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</si>
  <si>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</si>
  <si>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</si>
  <si>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</si>
  <si>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</si>
  <si>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</si>
  <si>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</si>
  <si>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</si>
  <si>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</si>
  <si>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</si>
  <si>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</si>
  <si>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</si>
  <si>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</si>
  <si>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</si>
  <si>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</si>
  <si>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</si>
  <si>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</si>
  <si>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</si>
  <si>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</si>
  <si>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</si>
  <si>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</si>
  <si>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</si>
  <si>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</si>
  <si>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</si>
  <si>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</si>
  <si>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</si>
  <si>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</si>
  <si>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</si>
  <si>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</si>
  <si>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</si>
  <si>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</si>
  <si>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</si>
  <si>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</si>
  <si>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</si>
  <si>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</si>
  <si>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</si>
  <si>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</si>
  <si>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</si>
  <si>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</si>
  <si>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</si>
  <si>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</si>
  <si>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</si>
  <si>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</si>
  <si>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</si>
  <si>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</si>
  <si>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</si>
  <si>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</si>
  <si>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</si>
  <si>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</si>
  <si>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</si>
  <si>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</si>
  <si>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</si>
  <si>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</si>
  <si>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</si>
  <si>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</si>
  <si>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</si>
  <si>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</si>
  <si>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</si>
  <si>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</si>
  <si>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</si>
  <si>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</si>
  <si>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</si>
  <si>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</si>
  <si>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</si>
  <si>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</si>
  <si>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</si>
  <si>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</si>
  <si>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</si>
  <si>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</si>
  <si>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</si>
  <si>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</si>
  <si>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</si>
  <si>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</si>
  <si>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</si>
  <si>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</si>
  <si>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</si>
  <si>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</si>
  <si>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</si>
  <si>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</si>
  <si>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</si>
  <si>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</si>
  <si>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</si>
  <si>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</si>
  <si>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</si>
  <si>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</si>
  <si>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</si>
  <si>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</si>
  <si>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</si>
  <si>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</si>
  <si>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</si>
  <si>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</si>
  <si>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</si>
  <si>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</si>
  <si>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</si>
  <si>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</si>
  <si>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</si>
  <si>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</si>
  <si>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</si>
  <si>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</si>
  <si>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</si>
  <si>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</si>
  <si>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</si>
  <si>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</si>
  <si>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</si>
  <si>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</si>
  <si>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</si>
  <si>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</si>
  <si>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</si>
  <si>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</si>
  <si>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</si>
  <si>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</si>
  <si>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</si>
  <si>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</si>
  <si>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</si>
  <si>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</si>
  <si>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</si>
  <si>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</si>
  <si>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</si>
  <si>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</si>
  <si>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</si>
  <si>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</si>
  <si>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</si>
  <si>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</si>
  <si>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</si>
  <si>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</si>
  <si>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</si>
  <si>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</si>
  <si>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</si>
  <si>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</si>
  <si>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</si>
  <si>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</si>
  <si>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</si>
  <si>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</si>
  <si>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</si>
  <si>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</si>
  <si>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</si>
  <si>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</si>
  <si>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</si>
  <si>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</si>
  <si>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</si>
  <si>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</si>
  <si>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</si>
  <si>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</si>
  <si>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</si>
  <si>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</si>
  <si>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</si>
  <si>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</si>
  <si>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</si>
  <si>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</si>
  <si>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</si>
  <si>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</si>
  <si>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</si>
  <si>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</si>
  <si>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</si>
  <si>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</si>
  <si>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</si>
  <si>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</si>
  <si>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</si>
  <si>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</si>
  <si>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</si>
  <si>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</si>
  <si>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</si>
  <si>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</si>
  <si>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</si>
  <si>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</si>
  <si>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</si>
  <si>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</si>
  <si>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</si>
  <si>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</si>
  <si>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</si>
  <si>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</si>
  <si>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</si>
  <si>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</si>
  <si>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</si>
  <si>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</si>
  <si>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</si>
  <si>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</si>
  <si>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</si>
  <si>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</si>
  <si>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</si>
  <si>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</si>
  <si>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</si>
  <si>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</si>
  <si>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</si>
  <si>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</si>
  <si>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</si>
  <si>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</si>
  <si>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</si>
  <si>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</si>
  <si>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</si>
  <si>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</si>
  <si>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</si>
  <si>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</si>
  <si>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</si>
  <si>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</si>
  <si>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</si>
  <si>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</si>
  <si>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</si>
  <si>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</si>
  <si>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</si>
  <si>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</si>
  <si>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</si>
  <si>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</si>
  <si>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</si>
  <si>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</si>
  <si>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</si>
  <si>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</si>
  <si>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</si>
  <si>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</si>
  <si>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</si>
  <si>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</si>
  <si>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</si>
  <si>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</si>
  <si>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</si>
  <si>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</si>
  <si>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</si>
  <si>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</si>
  <si>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</si>
  <si>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</si>
  <si>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</si>
  <si>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</si>
  <si>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</si>
  <si>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</si>
  <si>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</si>
  <si>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</si>
  <si>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</si>
  <si>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</si>
  <si>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</si>
  <si>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</si>
  <si>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</si>
  <si>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</si>
  <si>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</si>
  <si>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</si>
  <si>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</si>
  <si>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</si>
  <si>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</si>
  <si>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</si>
  <si>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</si>
  <si>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</si>
  <si>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</si>
  <si>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</si>
  <si>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</si>
  <si>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</si>
  <si>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</si>
  <si>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</si>
  <si>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</si>
  <si>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</si>
  <si>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</si>
  <si>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</si>
  <si>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</si>
  <si>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</si>
  <si>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</si>
  <si>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</si>
  <si>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</si>
  <si>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</si>
  <si>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</si>
  <si>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</si>
  <si>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</si>
  <si>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</si>
  <si>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</si>
  <si>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</si>
  <si>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</si>
  <si>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</si>
  <si>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</si>
  <si>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</si>
  <si>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</si>
  <si>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</si>
  <si>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</si>
  <si>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</si>
  <si>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</si>
  <si>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</si>
  <si>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</si>
  <si>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</si>
  <si>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</si>
  <si>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</si>
  <si>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</si>
  <si>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</si>
  <si>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</si>
  <si>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</si>
  <si>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</si>
  <si>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</si>
  <si>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</si>
  <si>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</si>
  <si>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</si>
  <si>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</si>
  <si>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</si>
  <si>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</si>
  <si>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</si>
  <si>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</si>
  <si>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</si>
  <si>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</si>
  <si>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</si>
  <si>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</si>
  <si>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</si>
  <si>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</si>
  <si>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</si>
  <si>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</si>
  <si>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</si>
  <si>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</si>
  <si>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</si>
  <si>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</si>
  <si>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</si>
  <si>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</si>
  <si>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</si>
  <si>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</si>
  <si>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</si>
  <si>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</si>
  <si>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</si>
  <si>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</si>
  <si>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</si>
  <si>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</si>
  <si>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</si>
  <si>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</si>
  <si>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</si>
  <si>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</si>
  <si>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</si>
  <si>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</si>
  <si>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</si>
  <si>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</si>
  <si>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</si>
  <si>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</si>
  <si>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</si>
  <si>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</si>
  <si>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</si>
  <si>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</si>
  <si>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</si>
  <si>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</si>
  <si>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</si>
  <si>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</si>
  <si>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</si>
  <si>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</si>
  <si>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</si>
  <si>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</si>
  <si>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</si>
  <si>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</si>
  <si>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</si>
  <si>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</si>
  <si>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</si>
  <si>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</si>
  <si>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</si>
  <si>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</si>
  <si>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</si>
  <si>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</si>
  <si>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</si>
  <si>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</si>
  <si>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</si>
  <si>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</si>
  <si>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</si>
  <si>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</si>
  <si>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</si>
  <si>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</si>
  <si>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</si>
  <si>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</si>
  <si>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</si>
  <si>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</si>
  <si>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</si>
  <si>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</si>
  <si>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</si>
  <si>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</si>
  <si>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</si>
  <si>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</si>
  <si>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</si>
  <si>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</si>
  <si>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</si>
  <si>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</si>
  <si>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</si>
  <si>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</si>
  <si>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</si>
  <si>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</si>
  <si>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</si>
  <si>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</si>
  <si>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</si>
  <si>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</si>
  <si>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</si>
  <si>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</si>
  <si>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</si>
  <si>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</si>
  <si>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</si>
  <si>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</si>
  <si>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</si>
  <si>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</si>
  <si>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</si>
  <si>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</si>
  <si>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</si>
  <si>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</si>
  <si>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</si>
  <si>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</si>
  <si>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</si>
  <si>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</si>
  <si>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</si>
  <si>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</si>
  <si>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</si>
  <si>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</si>
  <si>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</si>
  <si>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</si>
  <si>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</si>
  <si>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</si>
  <si>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</si>
  <si>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</si>
  <si>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</si>
  <si>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</si>
  <si>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</si>
  <si>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</si>
  <si>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</si>
  <si>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</si>
  <si>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</si>
  <si>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</si>
  <si>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</si>
  <si>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</si>
  <si>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</si>
  <si>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</si>
  <si>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</si>
  <si>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</si>
  <si>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</si>
  <si>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</si>
  <si>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</si>
  <si>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</si>
  <si>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</si>
  <si>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</si>
  <si>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</si>
  <si>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</si>
  <si>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</si>
  <si>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</si>
  <si>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</si>
  <si>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</si>
  <si>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</si>
  <si>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</si>
  <si>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</si>
  <si>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</si>
  <si>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</si>
  <si>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</si>
  <si>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</si>
  <si>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</si>
  <si>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</si>
  <si>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</si>
  <si>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</si>
  <si>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</si>
  <si>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</si>
  <si>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</si>
  <si>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</si>
  <si>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</si>
  <si>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</si>
  <si>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</si>
  <si>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</si>
  <si>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</si>
  <si>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</si>
  <si>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</si>
  <si>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</si>
  <si>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</si>
  <si>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</si>
  <si>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</si>
  <si>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</si>
  <si>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</si>
  <si>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</si>
  <si>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</si>
  <si>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</si>
  <si>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</si>
  <si>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</si>
  <si>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</si>
  <si>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</si>
  <si>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</si>
  <si>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</si>
  <si>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</si>
  <si>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</si>
  <si>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</si>
  <si>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</si>
  <si>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</si>
  <si>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</si>
  <si>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</si>
  <si>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</si>
  <si>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</si>
  <si>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</si>
  <si>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</si>
  <si>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</si>
  <si>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</si>
  <si>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</si>
  <si>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</si>
  <si>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</si>
  <si>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</si>
  <si>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</si>
  <si>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</si>
  <si>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</si>
  <si>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</si>
  <si>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</si>
  <si>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</si>
  <si>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</si>
  <si>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</si>
  <si>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</si>
  <si>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</si>
  <si>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</si>
  <si>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</si>
  <si>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</si>
  <si>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</si>
  <si>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</si>
  <si>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</si>
  <si>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</si>
  <si>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</si>
  <si>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</si>
  <si>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</si>
  <si>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</si>
  <si>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</si>
  <si>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</si>
  <si>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</si>
  <si>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</si>
  <si>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</si>
  <si>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</si>
  <si>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</si>
  <si>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</si>
  <si>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</si>
  <si>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</si>
  <si>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</si>
  <si>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</si>
  <si>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</si>
  <si>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</si>
  <si>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</si>
  <si>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</si>
  <si>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</si>
  <si>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</si>
  <si>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</si>
  <si>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</si>
  <si>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</si>
  <si>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</si>
  <si>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</si>
  <si>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</si>
  <si>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</si>
  <si>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</si>
  <si>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</si>
  <si>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</si>
  <si>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</si>
  <si>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</si>
  <si>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</si>
  <si>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</si>
  <si>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</si>
  <si>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</si>
  <si>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</si>
  <si>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</si>
  <si>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</si>
  <si>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</si>
  <si>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</si>
  <si>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</si>
  <si>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</si>
  <si>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</si>
  <si>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</si>
  <si>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</si>
  <si>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</si>
  <si>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</si>
  <si>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</si>
  <si>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</si>
  <si>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</si>
  <si>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</si>
  <si>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</si>
  <si>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</si>
  <si>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</si>
  <si>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</si>
  <si>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</si>
  <si>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</si>
  <si>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</si>
  <si>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</si>
  <si>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</si>
  <si>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</si>
  <si>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</si>
  <si>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</si>
  <si>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</si>
  <si>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</si>
  <si>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</si>
  <si>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</si>
  <si>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</si>
  <si>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</si>
  <si>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</si>
  <si>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</si>
  <si>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</si>
  <si>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</si>
  <si>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</si>
  <si>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</si>
  <si>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</si>
  <si>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</si>
  <si>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</si>
  <si>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</si>
  <si>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</si>
  <si>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</si>
  <si>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</si>
  <si>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</si>
  <si>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</si>
  <si>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</si>
  <si>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</si>
  <si>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</si>
  <si>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</si>
  <si>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</si>
  <si>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</si>
  <si>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</si>
  <si>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</si>
  <si>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</si>
  <si>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</si>
  <si>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</si>
  <si>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</si>
  <si>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</si>
  <si>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</si>
  <si>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</si>
  <si>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</si>
  <si>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</si>
  <si>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</si>
  <si>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</si>
  <si>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</si>
  <si>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</si>
  <si>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</si>
  <si>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</si>
  <si>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</si>
  <si>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</si>
  <si>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</si>
  <si>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</si>
  <si>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</si>
  <si>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</si>
  <si>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</si>
  <si>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</si>
  <si>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</si>
  <si>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</si>
  <si>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</si>
  <si>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</si>
  <si>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</si>
  <si>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</si>
  <si>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</si>
  <si>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</si>
  <si>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</si>
  <si>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</si>
  <si>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</si>
  <si>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</si>
  <si>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</si>
  <si>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</si>
  <si>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</si>
  <si>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</si>
  <si>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</si>
  <si>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</si>
  <si>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</si>
  <si>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</si>
  <si>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</si>
  <si>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</si>
  <si>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</si>
  <si>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</si>
  <si>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</si>
  <si>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</si>
  <si>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</si>
  <si>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</si>
  <si>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</si>
  <si>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</si>
  <si>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</si>
  <si>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</si>
  <si>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</si>
  <si>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</si>
  <si>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</si>
  <si>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</si>
  <si>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</si>
  <si>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</si>
  <si>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</si>
  <si>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</si>
  <si>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</si>
  <si>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</si>
  <si>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</si>
  <si>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</si>
  <si>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</si>
  <si>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</si>
  <si>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</si>
  <si>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</si>
  <si>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</si>
  <si>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</si>
  <si>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</si>
  <si>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</si>
  <si>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</si>
  <si>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</si>
  <si>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</si>
  <si>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</si>
  <si>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</si>
  <si>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</si>
  <si>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</si>
  <si>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</si>
  <si>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</si>
  <si>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</si>
  <si>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</si>
  <si>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</si>
  <si>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</si>
  <si>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</si>
  <si>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</si>
  <si>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</si>
  <si>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</si>
  <si>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</si>
  <si>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</si>
  <si>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</si>
  <si>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</si>
  <si>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</si>
  <si>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</si>
  <si>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</si>
  <si>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</si>
  <si>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</si>
  <si>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</si>
  <si>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</si>
  <si>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</si>
  <si>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</si>
  <si>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</si>
  <si>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</si>
  <si>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</si>
  <si>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</si>
  <si>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</si>
  <si>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</si>
  <si>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</si>
  <si>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</si>
  <si>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</si>
  <si>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</si>
  <si>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</si>
  <si>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</si>
  <si>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</si>
  <si>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</si>
  <si>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</si>
  <si>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</si>
  <si>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</si>
  <si>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</si>
  <si>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</si>
  <si>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</si>
  <si>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</si>
  <si>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</si>
  <si>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</si>
  <si>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</si>
  <si>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</si>
  <si>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</si>
  <si>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</si>
  <si>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</si>
  <si>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</si>
  <si>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</si>
  <si>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</si>
  <si>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</si>
  <si>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</si>
  <si>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</si>
  <si>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</si>
  <si>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</si>
  <si>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</si>
  <si>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</si>
  <si>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</si>
  <si>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</si>
  <si>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</si>
  <si>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</si>
  <si>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</si>
  <si>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</si>
  <si>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</si>
  <si>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</si>
  <si>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</si>
  <si>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</si>
  <si>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</si>
  <si>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</si>
  <si>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</si>
  <si>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</si>
  <si>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</si>
  <si>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</si>
  <si>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</si>
  <si>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</si>
  <si>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</si>
  <si>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</si>
  <si>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</si>
  <si>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</si>
  <si>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</si>
  <si>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</si>
  <si>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</si>
  <si>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</si>
  <si>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</si>
  <si>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</si>
  <si>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</si>
  <si>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</si>
  <si>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</si>
  <si>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</si>
  <si>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</si>
  <si>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</si>
  <si>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</si>
  <si>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</si>
  <si>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</si>
  <si>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</si>
  <si>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</si>
  <si>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</si>
  <si>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</si>
  <si>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</si>
  <si>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</si>
  <si>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</si>
  <si>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</si>
  <si>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</si>
  <si>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</si>
  <si>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</si>
  <si>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</si>
  <si>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</si>
  <si>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</si>
  <si>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</si>
  <si>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</si>
  <si>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</si>
  <si>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</si>
  <si>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</si>
  <si>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</si>
  <si>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</si>
  <si>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</si>
  <si>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</si>
  <si>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</si>
  <si>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</si>
  <si>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</si>
  <si>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</si>
  <si>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</si>
  <si>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</si>
  <si>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</si>
  <si>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</si>
  <si>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</si>
  <si>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</si>
  <si>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</si>
  <si>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</si>
  <si>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</si>
  <si>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</si>
  <si>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</si>
  <si>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</si>
  <si>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</si>
  <si>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</si>
  <si>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</si>
  <si>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</si>
  <si>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</si>
  <si>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</si>
  <si>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</si>
  <si>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</si>
  <si>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</si>
  <si>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</si>
  <si>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</si>
  <si>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</si>
  <si>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</si>
  <si>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</si>
  <si>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</si>
  <si>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</si>
  <si>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</si>
  <si>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</si>
  <si>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</si>
  <si>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</si>
  <si>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</si>
  <si>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</si>
  <si>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</si>
  <si>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</si>
  <si>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</si>
  <si>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</si>
  <si>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</si>
  <si>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</si>
  <si>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</si>
  <si>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</si>
  <si>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</si>
  <si>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</si>
  <si>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</si>
  <si>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</si>
  <si>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</si>
  <si>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</si>
  <si>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</si>
  <si>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</si>
  <si>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</si>
  <si>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</si>
  <si>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</si>
  <si>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</si>
  <si>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</si>
  <si>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</si>
  <si>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</si>
  <si>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</si>
  <si>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</si>
  <si>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</si>
  <si>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</si>
  <si>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</si>
  <si>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</si>
  <si>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</si>
  <si>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</si>
  <si>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</si>
  <si>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</si>
  <si>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</si>
  <si>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</si>
  <si>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</si>
  <si>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</si>
  <si>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</si>
  <si>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</si>
  <si>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</si>
  <si>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</si>
  <si>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</si>
  <si>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</si>
  <si>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</si>
  <si>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</si>
  <si>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</si>
  <si>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</si>
  <si>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</si>
  <si>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</si>
  <si>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</si>
  <si>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</si>
  <si>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</si>
  <si>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</si>
  <si>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</si>
  <si>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</si>
  <si>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</si>
  <si>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</si>
  <si>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</si>
  <si>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</si>
  <si>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</si>
  <si>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</si>
  <si>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</si>
  <si>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</si>
  <si>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</si>
  <si>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</si>
  <si>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</si>
  <si>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</si>
  <si>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</si>
  <si>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</si>
  <si>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</si>
  <si>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</si>
  <si>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</si>
  <si>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</si>
  <si>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</si>
  <si>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</si>
  <si>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</si>
  <si>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</si>
  <si>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</si>
  <si>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</si>
  <si>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</si>
  <si>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</si>
  <si>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</si>
  <si>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</si>
  <si>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</si>
  <si>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</si>
  <si>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</si>
  <si>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</si>
  <si>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</si>
  <si>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</si>
  <si>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</si>
  <si>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</si>
  <si>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</si>
  <si>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</si>
  <si>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</si>
  <si>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</si>
  <si>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</si>
  <si>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</si>
  <si>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</si>
  <si>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</si>
  <si>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</si>
  <si>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</si>
  <si>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</si>
  <si>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</si>
  <si>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</si>
  <si>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</si>
  <si>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</si>
  <si>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</si>
  <si>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</si>
  <si>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</si>
  <si>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</si>
  <si>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</si>
  <si>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</si>
  <si>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</si>
  <si>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</si>
  <si>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</si>
  <si>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</si>
  <si>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</si>
  <si>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</si>
  <si>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</si>
  <si>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</si>
  <si>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</si>
  <si>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</si>
  <si>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</si>
  <si>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</si>
  <si>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</si>
  <si>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</si>
  <si>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</si>
  <si>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</si>
  <si>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</si>
  <si>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</si>
  <si>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</si>
  <si>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</si>
  <si>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</si>
  <si>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</si>
  <si>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</si>
  <si>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</si>
  <si>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</si>
  <si>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</si>
  <si>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</si>
  <si>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</si>
  <si>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</si>
  <si>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</si>
  <si>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</si>
  <si>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</si>
  <si>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</si>
  <si>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</si>
  <si>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</si>
  <si>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</si>
  <si>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</si>
  <si>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</si>
  <si>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</si>
  <si>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</si>
  <si>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</si>
  <si>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</si>
  <si>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</si>
  <si>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</si>
  <si>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</si>
  <si>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</si>
  <si>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</si>
  <si>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</si>
  <si>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</si>
  <si>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</si>
  <si>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</si>
  <si>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</si>
  <si>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</si>
  <si>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</si>
  <si>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</si>
  <si>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</si>
  <si>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</si>
  <si>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</si>
  <si>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</si>
  <si>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</si>
  <si>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</si>
  <si>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</si>
  <si>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</si>
  <si>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</si>
  <si>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</si>
  <si>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</si>
  <si>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</si>
  <si>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</si>
  <si>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</si>
  <si>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</si>
  <si>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</si>
  <si>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</si>
  <si>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</si>
  <si>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</si>
  <si>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</si>
  <si>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</si>
  <si>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</si>
  <si>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</si>
  <si>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</si>
  <si>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</si>
  <si>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</si>
  <si>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</si>
  <si>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</si>
  <si>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</si>
  <si>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</si>
  <si>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</si>
  <si>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</si>
  <si>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</si>
  <si>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</si>
  <si>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</si>
  <si>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</si>
  <si>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</si>
  <si>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</si>
  <si>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</si>
  <si>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</si>
  <si>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</si>
  <si>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</si>
  <si>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</si>
  <si>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</si>
  <si>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</si>
  <si>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</si>
  <si>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</si>
  <si>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</si>
  <si>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</si>
  <si>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</si>
  <si>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</si>
  <si>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</si>
  <si>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</si>
  <si>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</si>
  <si>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</si>
  <si>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</si>
  <si>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</si>
  <si>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</si>
  <si>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</si>
  <si>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</si>
  <si>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</si>
  <si>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</si>
  <si>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</si>
  <si>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</si>
  <si>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</si>
  <si>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</si>
  <si>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</si>
  <si>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</si>
  <si>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</si>
  <si>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</si>
  <si>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</si>
  <si>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</si>
  <si>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</si>
  <si>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</si>
  <si>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</si>
  <si>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</si>
  <si>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</si>
  <si>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</si>
  <si>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</si>
  <si>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</si>
  <si>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</si>
  <si>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</si>
  <si>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</si>
  <si>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</si>
  <si>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</si>
  <si>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</si>
  <si>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</si>
  <si>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</si>
  <si>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</si>
  <si>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</si>
  <si>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</si>
  <si>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</si>
  <si>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</si>
  <si>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</si>
  <si>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</si>
  <si>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</si>
  <si>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</si>
  <si>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</si>
  <si>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</si>
  <si>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</si>
  <si>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</si>
  <si>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</si>
  <si>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</si>
  <si>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</si>
  <si>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</si>
  <si>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</si>
  <si>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</si>
  <si>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</si>
  <si>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</si>
  <si>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</si>
  <si>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</si>
  <si>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</si>
  <si>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</si>
  <si>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</si>
  <si>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</si>
  <si>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</si>
  <si>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</si>
  <si>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</si>
  <si>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</si>
  <si>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</si>
  <si>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</si>
  <si>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</si>
  <si>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</si>
  <si>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</si>
  <si>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</si>
  <si>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</si>
  <si>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</si>
  <si>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</si>
  <si>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</si>
  <si>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</si>
  <si>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</si>
  <si>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</si>
  <si>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</si>
  <si>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</si>
  <si>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</si>
  <si>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</si>
  <si>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</si>
  <si>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</si>
  <si>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</si>
  <si>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</si>
  <si>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</si>
  <si>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</si>
  <si>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</si>
  <si>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</si>
  <si>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</si>
  <si>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</si>
  <si>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</si>
  <si>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</si>
  <si>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</si>
  <si>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</si>
  <si>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</si>
  <si>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</si>
  <si>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</si>
  <si>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</si>
  <si>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</si>
  <si>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</si>
  <si>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</si>
  <si>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</si>
  <si>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</si>
  <si>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</si>
  <si>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</si>
  <si>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</si>
  <si>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</si>
  <si>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</si>
  <si>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</si>
  <si>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</si>
  <si>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</si>
  <si>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</si>
  <si>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</si>
  <si>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</si>
  <si>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</si>
  <si>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</si>
  <si>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</si>
  <si>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</si>
  <si>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</si>
  <si>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</si>
  <si>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</si>
  <si>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</si>
  <si>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</si>
  <si>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</si>
  <si>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</si>
  <si>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</si>
  <si>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</si>
  <si>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</si>
  <si>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</si>
  <si>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</si>
  <si>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</si>
  <si>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</si>
  <si>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</si>
  <si>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</si>
  <si>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</si>
  <si>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</si>
  <si>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</si>
  <si>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</si>
  <si>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</si>
  <si>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</si>
  <si>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</si>
  <si>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</si>
  <si>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</si>
  <si>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</si>
  <si>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</si>
  <si>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</si>
  <si>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</si>
  <si>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</si>
  <si>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</si>
  <si>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</si>
  <si>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</si>
  <si>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</si>
  <si>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</si>
  <si>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</si>
  <si>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</si>
  <si>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</si>
  <si>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</si>
  <si>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</si>
  <si>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</si>
  <si>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</si>
  <si>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</si>
  <si>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</si>
  <si>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</si>
  <si>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</si>
  <si>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</si>
  <si>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</si>
  <si>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</si>
  <si>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</si>
  <si>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</si>
  <si>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</si>
  <si>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</si>
  <si>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</si>
  <si>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</si>
  <si>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</si>
  <si>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</si>
  <si>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</si>
  <si>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</si>
  <si>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</si>
  <si>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</si>
  <si>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</si>
  <si>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</si>
  <si>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</si>
  <si>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</si>
  <si>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</si>
  <si>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</si>
  <si>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</si>
  <si>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</si>
  <si>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</si>
  <si>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</si>
  <si>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</si>
  <si>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</si>
  <si>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</si>
  <si>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</si>
  <si>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</si>
  <si>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</si>
  <si>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</si>
  <si>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</si>
  <si>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</si>
  <si>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</si>
  <si>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</si>
  <si>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</si>
  <si>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</si>
  <si>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</si>
  <si>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</si>
  <si>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</si>
  <si>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</si>
  <si>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</si>
  <si>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</si>
  <si>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</si>
  <si>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</si>
  <si>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</si>
  <si>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</si>
  <si>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</si>
  <si>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</si>
  <si>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</si>
  <si>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</si>
  <si>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</si>
  <si>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</si>
  <si>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</si>
  <si>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</si>
  <si>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</si>
  <si>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</si>
  <si>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</si>
  <si>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</si>
  <si>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</si>
  <si>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</si>
  <si>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</si>
  <si>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</si>
  <si>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</si>
  <si>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</si>
  <si>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</si>
  <si>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</si>
  <si>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</si>
  <si>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</si>
  <si>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</si>
  <si>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</si>
  <si>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</si>
  <si>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</si>
  <si>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</si>
  <si>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</si>
  <si>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</si>
  <si>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</si>
  <si>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</si>
  <si>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</si>
  <si>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</si>
  <si>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</si>
  <si>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</si>
  <si>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</si>
  <si>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</si>
  <si>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</si>
  <si>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</si>
  <si>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</si>
  <si>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</si>
  <si>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</si>
  <si>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</si>
  <si>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</si>
  <si>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</si>
  <si>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</si>
  <si>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</si>
  <si>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</si>
  <si>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</si>
  <si>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</si>
  <si>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</si>
  <si>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</si>
  <si>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</si>
  <si>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</si>
  <si>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</si>
  <si>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</si>
  <si>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</si>
  <si>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</si>
  <si>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</si>
  <si>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</si>
  <si>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</si>
  <si>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</si>
  <si>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</si>
  <si>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</si>
  <si>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</si>
  <si>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</si>
  <si>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</si>
  <si>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</si>
  <si>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</si>
  <si>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</si>
  <si>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</si>
  <si>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</si>
  <si>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</si>
  <si>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</si>
  <si>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</si>
  <si>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</si>
  <si>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</si>
  <si>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</si>
  <si>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</si>
  <si>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</si>
  <si>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</si>
  <si>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</si>
  <si>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</si>
  <si>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</si>
  <si>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</si>
  <si>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</si>
  <si>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</si>
  <si>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</si>
  <si>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</si>
  <si>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</si>
  <si>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</si>
  <si>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</si>
  <si>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</si>
  <si>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</si>
  <si>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</si>
  <si>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</si>
  <si>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</si>
  <si>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</si>
  <si>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</si>
  <si>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</si>
  <si>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</si>
  <si>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</si>
  <si>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</si>
  <si>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</si>
  <si>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</si>
  <si>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</si>
  <si>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</si>
  <si>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</si>
  <si>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</si>
  <si>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</si>
  <si>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</si>
  <si>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</si>
  <si>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</si>
  <si>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</si>
  <si>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</si>
  <si>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</si>
  <si>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</si>
  <si>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</si>
  <si>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</si>
  <si>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</si>
  <si>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</si>
  <si>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</si>
  <si>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</si>
  <si>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</si>
  <si>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</si>
  <si>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</si>
  <si>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</si>
  <si>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</si>
  <si>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</si>
  <si>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</si>
  <si>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</si>
  <si>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</si>
  <si>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</si>
  <si>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</si>
  <si>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</si>
  <si>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</si>
  <si>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</si>
  <si>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</si>
  <si>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</si>
  <si>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</si>
  <si>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</si>
  <si>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</si>
  <si>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</si>
  <si>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</si>
  <si>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</si>
  <si>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</si>
  <si>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</si>
  <si>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</si>
  <si>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</si>
  <si>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</si>
  <si>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</si>
  <si>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</si>
  <si>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</si>
  <si>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</si>
  <si>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</si>
  <si>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</si>
  <si>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</si>
  <si>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</si>
  <si>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</si>
  <si>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</si>
  <si>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</si>
  <si>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</si>
  <si>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</si>
  <si>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</si>
  <si>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</si>
  <si>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</si>
  <si>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</si>
  <si>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</si>
  <si>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</si>
  <si>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</si>
  <si>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</si>
  <si>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</si>
  <si>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</si>
  <si>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</si>
  <si>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</si>
  <si>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</si>
  <si>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</si>
  <si>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</si>
  <si>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</si>
  <si>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</si>
  <si>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</si>
  <si>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</si>
  <si>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</si>
  <si>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</si>
  <si>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</si>
  <si>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</si>
  <si>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</si>
  <si>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</si>
  <si>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</si>
  <si>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</si>
  <si>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</si>
  <si>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</si>
  <si>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</si>
  <si>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</si>
  <si>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</si>
  <si>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</si>
  <si>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</si>
  <si>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</si>
  <si>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</si>
  <si>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</si>
  <si>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</si>
  <si>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</si>
  <si>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</si>
  <si>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</si>
  <si>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</si>
  <si>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</si>
  <si>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</si>
  <si>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</si>
  <si>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</si>
  <si>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</si>
  <si>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</si>
  <si>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</si>
  <si>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</si>
  <si>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</si>
  <si>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</si>
  <si>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</si>
  <si>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</si>
  <si>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</si>
  <si>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</si>
  <si>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</si>
  <si>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</si>
  <si>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</si>
  <si>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</si>
  <si>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</si>
  <si>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</si>
  <si>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</si>
  <si>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</si>
  <si>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</si>
  <si>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</si>
  <si>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</si>
  <si>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</si>
  <si>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</si>
  <si>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</si>
  <si>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</si>
  <si>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</si>
  <si>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</si>
  <si>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</si>
  <si>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</si>
  <si>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</si>
  <si>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</si>
  <si>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</si>
  <si>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</si>
  <si>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</si>
  <si>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</si>
  <si>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</si>
  <si>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</si>
  <si>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</si>
  <si>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</si>
  <si>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</si>
  <si>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</si>
  <si>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</si>
  <si>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</si>
  <si>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</si>
  <si>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</si>
  <si>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</si>
  <si>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</si>
  <si>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</si>
  <si>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</si>
  <si>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</si>
  <si>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</si>
  <si>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</si>
  <si>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</si>
  <si>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</si>
  <si>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</si>
  <si>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</si>
  <si>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</si>
  <si>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</si>
  <si>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</si>
  <si>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</si>
  <si>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</si>
  <si>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</si>
  <si>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</si>
  <si>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</si>
  <si>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</si>
  <si>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</si>
  <si>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</si>
  <si>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</si>
  <si>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</si>
  <si>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</si>
  <si>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</si>
  <si>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</si>
  <si>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</si>
  <si>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</si>
  <si>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</si>
  <si>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</si>
  <si>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</si>
  <si>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</si>
  <si>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</si>
  <si>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</si>
  <si>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</si>
  <si>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</si>
  <si>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</si>
  <si>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</si>
  <si>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</si>
  <si>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</si>
  <si>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</si>
  <si>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</si>
  <si>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</si>
  <si>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</si>
  <si>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</si>
  <si>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</si>
  <si>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</si>
  <si>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</si>
  <si>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</si>
  <si>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</si>
  <si>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</si>
  <si>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</si>
  <si>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</si>
  <si>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</si>
  <si>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</si>
  <si>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</si>
  <si>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</si>
  <si>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</si>
  <si>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</si>
  <si>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</si>
  <si>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</si>
  <si>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</si>
  <si>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</si>
  <si>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</si>
  <si>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</si>
  <si>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</si>
  <si>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</si>
  <si>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</si>
  <si>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</si>
  <si>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</si>
  <si>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</si>
  <si>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</si>
  <si>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</si>
  <si>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</si>
  <si>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</si>
  <si>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</si>
  <si>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</si>
  <si>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</si>
  <si>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</si>
  <si>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</si>
  <si>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</si>
  <si>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</si>
  <si>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</si>
  <si>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</si>
  <si>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</si>
  <si>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</si>
  <si>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</si>
  <si>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</si>
  <si>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</si>
  <si>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</si>
  <si>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</si>
  <si>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</si>
  <si>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</si>
  <si>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</si>
  <si>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</si>
  <si>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</si>
  <si>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</si>
  <si>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</si>
  <si>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</si>
  <si>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</si>
  <si>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</si>
  <si>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</si>
  <si>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</si>
  <si>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</si>
  <si>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</si>
  <si>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</si>
  <si>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</si>
  <si>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</si>
  <si>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</si>
  <si>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</si>
  <si>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</si>
  <si>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</si>
  <si>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</si>
  <si>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</si>
  <si>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</si>
  <si>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</si>
  <si>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</si>
  <si>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</si>
  <si>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</si>
  <si>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</si>
  <si>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</si>
  <si>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</si>
  <si>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</si>
  <si>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</si>
  <si>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</si>
  <si>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</si>
  <si>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</si>
  <si>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</si>
  <si>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</si>
  <si>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</si>
  <si>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</si>
  <si>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</si>
  <si>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</si>
  <si>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</si>
  <si>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</si>
  <si>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</si>
  <si>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</si>
  <si>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</si>
  <si>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</si>
  <si>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</si>
  <si>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</si>
  <si>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</si>
  <si>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</si>
  <si>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</si>
  <si>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</si>
  <si>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</si>
  <si>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</si>
  <si>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</si>
  <si>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</si>
  <si>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</si>
  <si>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</si>
  <si>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</si>
  <si>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</si>
  <si>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</si>
  <si>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</si>
  <si>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</si>
  <si>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</si>
  <si>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</si>
  <si>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</si>
  <si>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</si>
  <si>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</si>
  <si>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</si>
  <si>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</si>
  <si>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</si>
  <si>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</si>
  <si>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</si>
  <si>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</si>
  <si>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</si>
  <si>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</si>
  <si>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</si>
  <si>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</si>
  <si>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</si>
  <si>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</si>
  <si>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</si>
  <si>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</si>
  <si>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</si>
  <si>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</si>
  <si>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</si>
  <si>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</si>
  <si>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</si>
  <si>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</si>
  <si>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</si>
  <si>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</si>
  <si>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</si>
  <si>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</si>
  <si>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</si>
  <si>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</si>
  <si>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</si>
  <si>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</si>
  <si>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</si>
  <si>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</si>
  <si>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</si>
  <si>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</si>
  <si>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</si>
  <si>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</si>
  <si>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</si>
  <si>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</si>
  <si>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</si>
  <si>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</si>
  <si>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</si>
  <si>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</si>
  <si>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</si>
  <si>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</si>
  <si>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</si>
  <si>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</si>
  <si>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</si>
  <si>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</si>
  <si>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</si>
  <si>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</si>
  <si>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</si>
  <si>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</si>
  <si>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</si>
  <si>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</si>
  <si>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</si>
  <si>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</si>
  <si>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</si>
  <si>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</si>
  <si>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</si>
  <si>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</si>
  <si>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</si>
  <si>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</si>
  <si>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</si>
  <si>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</si>
  <si>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</si>
  <si>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</si>
  <si>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</si>
  <si>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</si>
  <si>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</si>
  <si>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</si>
  <si>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</si>
  <si>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</si>
  <si>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</si>
  <si>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</si>
  <si>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</si>
  <si>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</si>
  <si>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</si>
  <si>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</si>
  <si>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</si>
  <si>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</si>
  <si>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</si>
  <si>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</si>
  <si>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</si>
  <si>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</si>
  <si>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</si>
  <si>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</si>
  <si>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</si>
  <si>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</si>
  <si>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</si>
  <si>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</si>
  <si>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</si>
  <si>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</si>
  <si>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</si>
  <si>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</si>
  <si>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</si>
  <si>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</si>
  <si>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</si>
  <si>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</si>
  <si>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</si>
  <si>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</si>
  <si>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</si>
  <si>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</si>
  <si>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</si>
  <si>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</si>
  <si>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</si>
  <si>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</si>
  <si>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</si>
  <si>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</si>
  <si>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</si>
  <si>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</si>
  <si>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</si>
  <si>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</si>
  <si>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</si>
  <si>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</si>
  <si>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</si>
  <si>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</si>
  <si>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</si>
  <si>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</si>
  <si>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</si>
  <si>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</si>
  <si>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</si>
  <si>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</si>
  <si>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</si>
  <si>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</si>
  <si>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</si>
  <si>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</si>
  <si>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</si>
  <si>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</si>
  <si>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</si>
  <si>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</si>
  <si>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</si>
  <si>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</si>
  <si>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</si>
  <si>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</si>
  <si>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</si>
  <si>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</si>
  <si>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</si>
  <si>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</si>
  <si>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</si>
  <si>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</si>
  <si>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</si>
  <si>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</si>
  <si>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</si>
  <si>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</si>
  <si>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</si>
  <si>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</si>
  <si>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</si>
  <si>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</si>
  <si>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</si>
  <si>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</si>
  <si>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</si>
  <si>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</si>
  <si>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</si>
  <si>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</si>
  <si>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</si>
  <si>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</si>
  <si>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</si>
  <si>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</si>
  <si>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</si>
  <si>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</si>
  <si>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</si>
  <si>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</si>
  <si>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</si>
  <si>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</si>
  <si>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</si>
  <si>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</si>
  <si>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</si>
  <si>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</si>
  <si>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</si>
  <si>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</si>
  <si>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</si>
  <si>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</si>
  <si>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</si>
  <si>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</si>
  <si>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</si>
  <si>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</si>
  <si>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</si>
  <si>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</si>
  <si>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</si>
  <si>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</si>
  <si>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</si>
  <si>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</si>
  <si>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</si>
  <si>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</si>
  <si>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</si>
  <si>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</si>
  <si>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</si>
  <si>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</si>
  <si>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</si>
  <si>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</si>
  <si>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</si>
  <si>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</si>
  <si>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</si>
  <si>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</si>
  <si>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</si>
  <si>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</si>
  <si>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</si>
  <si>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</si>
  <si>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</si>
  <si>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</si>
  <si>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</si>
  <si>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</si>
  <si>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</si>
  <si>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</si>
  <si>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</si>
  <si>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</si>
  <si>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</si>
  <si>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</si>
  <si>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</si>
  <si>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</si>
  <si>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</si>
  <si>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</si>
  <si>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</si>
  <si>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</si>
  <si>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</si>
  <si>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</si>
  <si>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</si>
  <si>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</si>
  <si>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</si>
  <si>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</si>
  <si>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</si>
  <si>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</si>
  <si>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</si>
  <si>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</si>
  <si>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</si>
  <si>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</si>
  <si>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</si>
  <si>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</si>
  <si>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</si>
  <si>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</si>
  <si>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</si>
  <si>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</si>
  <si>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</si>
  <si>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</si>
  <si>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</si>
  <si>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</si>
  <si>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</si>
  <si>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</si>
  <si>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</si>
  <si>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</si>
  <si>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</si>
  <si>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</si>
  <si>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</si>
  <si>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</si>
  <si>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</si>
  <si>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</si>
  <si>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</si>
  <si>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</si>
  <si>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</si>
  <si>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</si>
  <si>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</si>
  <si>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</si>
  <si>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</si>
  <si>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</si>
  <si>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</si>
  <si>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</si>
  <si>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</si>
  <si>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</si>
  <si>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</si>
  <si>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</si>
  <si>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</si>
  <si>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</si>
  <si>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</si>
  <si>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</si>
  <si>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</si>
  <si>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</si>
  <si>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</si>
  <si>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</si>
  <si>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</si>
  <si>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</si>
  <si>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</si>
  <si>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</si>
  <si>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</si>
  <si>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</si>
  <si>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</si>
  <si>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</si>
  <si>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</si>
  <si>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</si>
  <si>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</si>
  <si>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</si>
  <si>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</si>
  <si>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</si>
  <si>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</si>
  <si>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</si>
  <si>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</si>
  <si>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</si>
  <si>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</si>
  <si>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</si>
  <si>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</si>
  <si>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</si>
  <si>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</si>
  <si>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</si>
  <si>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</si>
  <si>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</si>
  <si>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</si>
  <si>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</si>
  <si>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</si>
  <si>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</si>
  <si>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</si>
  <si>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</si>
  <si>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</si>
  <si>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</si>
  <si>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</si>
  <si>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</si>
  <si>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</si>
  <si>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</si>
  <si>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</si>
  <si>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</si>
  <si>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</si>
  <si>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</si>
  <si>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</si>
  <si>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</si>
  <si>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</si>
  <si>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</si>
  <si>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</si>
  <si>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</si>
  <si>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</si>
  <si>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</si>
  <si>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</si>
  <si>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</si>
  <si>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</si>
  <si>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</si>
  <si>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</si>
  <si>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</si>
  <si>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</si>
  <si>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</si>
  <si>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</si>
  <si>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</si>
  <si>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</si>
  <si>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</si>
  <si>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</si>
  <si>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</si>
  <si>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</si>
  <si>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</si>
  <si>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</si>
  <si>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</si>
  <si>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</si>
  <si>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</si>
  <si>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</si>
  <si>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</si>
  <si>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</si>
  <si>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</si>
  <si>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</si>
  <si>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</si>
  <si>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</si>
  <si>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</si>
  <si>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</si>
  <si>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</si>
  <si>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</si>
  <si>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</si>
  <si>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</si>
  <si>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</si>
  <si>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</si>
  <si>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</si>
  <si>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</si>
  <si>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</si>
  <si>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</si>
  <si>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</si>
  <si>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</si>
  <si>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</si>
  <si>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</si>
  <si>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</si>
  <si>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</si>
  <si>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</si>
  <si>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</si>
  <si>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</si>
  <si>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</si>
  <si>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</si>
  <si>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</si>
  <si>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</si>
  <si>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</si>
  <si>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</si>
  <si>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</si>
  <si>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</si>
  <si>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</si>
  <si>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</si>
  <si>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</si>
  <si>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</si>
  <si>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</si>
  <si>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</si>
  <si>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</si>
  <si>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22486 SVEUČILIŠTE J. J. STROSSMAYERA U OSIJEKU - FAKULTET ZA ODGOJNE I OBRAZOVNE ZNANOSTI</t>
  </si>
  <si>
    <t>Osijek, 13. 7. 2023.</t>
  </si>
  <si>
    <t>Jozo Krajina, univ. spec. oec.</t>
  </si>
  <si>
    <t>jkrajina@foozos.hr</t>
  </si>
  <si>
    <t>MINISTARSTVO ZNANOSTI I OBRAZOVANJA  (1222)</t>
  </si>
  <si>
    <t>SVEUČILIŠTE J. J. STROSSMAYERA U OSIJEKU (2452)</t>
  </si>
  <si>
    <t>1.1.2023.</t>
  </si>
  <si>
    <t>31.12.2023.</t>
  </si>
  <si>
    <t>Sveučilište J. J. Strossmayera u Osijeku</t>
  </si>
  <si>
    <t>Glavni cilj je programa je podupirati obrazovni,
profesionalni i osobni razvoj ljudi u području obrazovanja,
osposobljavanja u Europi i šire, što doprinosi održivom rastu,
kvaliteti radnih mjesta, socijalnoj koheziji,poticanju inovacija te jačanju europskog identiteta i aktivnog građanstva.</t>
  </si>
  <si>
    <t>ERASMUS+ projekt individualne mobilnosti nastavnog i
nenastavnog osoblja kroz boravak na inozemnim ustanovama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</si>
</sst>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Arial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68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3" fontId="24" fillId="52" borderId="1" xfId="18" applyNumberFormat="1" applyFont="1" applyFill="1" applyProtection="1">
      <alignment horizontal="right" vertical="center"/>
      <protection locked="0"/>
    </xf>
    <xf numFmtId="0" fontId="0" fillId="52" borderId="0" xfId="0" applyFill="1" applyProtection="1"/>
    <xf numFmtId="3" fontId="86" fillId="0" borderId="1" xfId="18" applyNumberFormat="1" applyFont="1" applyFill="1" applyProtection="1">
      <alignment horizontal="right" vertical="center"/>
      <protection locked="0"/>
    </xf>
    <xf numFmtId="0" fontId="86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  <xf numFmtId="0" fontId="24" fillId="0" borderId="1" xfId="18" applyNumberFormat="1" applyFont="1" applyFill="1" applyAlignment="1" applyProtection="1">
      <alignment horizontal="left" vertical="center" wrapText="1"/>
      <protection locked="0"/>
    </xf>
    <xf numFmtId="0" fontId="24" fillId="0" borderId="1" xfId="18" quotePrefix="1" applyNumberFormat="1" applyFont="1" applyFill="1" applyAlignment="1" applyProtection="1">
      <alignment horizontal="left" vertical="center" wrapText="1"/>
      <protection locked="0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iperveza" xfId="134" builtinId="8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rajina@fooz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workbookViewId="0">
      <selection activeCell="A2" sqref="A2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48" t="s">
        <v>5273</v>
      </c>
      <c r="D3" s="349"/>
      <c r="E3" s="350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51" t="s">
        <v>5274</v>
      </c>
      <c r="D4" s="352"/>
      <c r="E4" s="353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51" t="s">
        <v>5275</v>
      </c>
      <c r="D5" s="352"/>
      <c r="E5" s="353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51">
        <v>31321708</v>
      </c>
      <c r="D6" s="352"/>
      <c r="E6" s="353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54" t="s">
        <v>5276</v>
      </c>
      <c r="D7" s="352"/>
      <c r="E7" s="353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43" t="s">
        <v>5266</v>
      </c>
      <c r="C9" s="344"/>
      <c r="D9" s="344"/>
      <c r="E9" s="344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43" t="s">
        <v>3</v>
      </c>
      <c r="C11" s="344"/>
      <c r="D11" s="344"/>
      <c r="E11" s="344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46" t="s">
        <v>5076</v>
      </c>
      <c r="C13" s="347"/>
      <c r="D13" s="347"/>
      <c r="E13" s="347"/>
      <c r="F13" s="327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5254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2" t="s">
        <v>5268</v>
      </c>
      <c r="D15" s="332" t="s">
        <v>5269</v>
      </c>
      <c r="E15" s="332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1449009</v>
      </c>
      <c r="D16" s="96">
        <f>+D17+D18</f>
        <v>3338077</v>
      </c>
      <c r="E16" s="96">
        <f>+E17+E18</f>
        <v>1599773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1449009</v>
      </c>
      <c r="D17" s="99">
        <f>+'A.1 PRIHODI'!C41</f>
        <v>3338077</v>
      </c>
      <c r="E17" s="99">
        <f>+'A.1 PRIHODI'!C61</f>
        <v>1599773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1620034</v>
      </c>
      <c r="D19" s="103">
        <f>+D20+D21</f>
        <v>3338077</v>
      </c>
      <c r="E19" s="103">
        <f>+E20+E21</f>
        <v>1698516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1533421</v>
      </c>
      <c r="D20" s="105">
        <f>+'A.2 RASHODI'!C41</f>
        <v>3307032</v>
      </c>
      <c r="E20" s="105">
        <f>+'A.2 RASHODI'!C58</f>
        <v>1684799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86613</v>
      </c>
      <c r="D21" s="105">
        <f>+'A.2 RASHODI'!C49</f>
        <v>31045</v>
      </c>
      <c r="E21" s="105">
        <f>+'A.2 RASHODI'!C74</f>
        <v>13717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-171025</v>
      </c>
      <c r="D22" s="96">
        <f>+D16-D19</f>
        <v>0</v>
      </c>
      <c r="E22" s="96">
        <f>+E16-E19</f>
        <v>-98743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45"/>
      <c r="C23" s="344"/>
      <c r="D23" s="344"/>
      <c r="E23" s="344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43" t="s">
        <v>5079</v>
      </c>
      <c r="C24" s="344"/>
      <c r="D24" s="344"/>
      <c r="E24" s="344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5254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5184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5185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2" t="s">
        <v>5268</v>
      </c>
      <c r="D26" s="332" t="s">
        <v>5269</v>
      </c>
      <c r="E26" s="332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1777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5077</v>
      </c>
      <c r="C29" s="104">
        <v>265973</v>
      </c>
      <c r="D29" s="104">
        <v>133000</v>
      </c>
      <c r="E29" s="104">
        <v>277918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5078</v>
      </c>
      <c r="C30" s="108">
        <v>-94948</v>
      </c>
      <c r="D30" s="108">
        <v>-133000</v>
      </c>
      <c r="E30" s="109">
        <v>-179175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171025</v>
      </c>
      <c r="D31" s="103">
        <f t="shared" ref="D31:E31" si="2">+D27-D28+D29+D30</f>
        <v>0</v>
      </c>
      <c r="E31" s="103">
        <f t="shared" si="2"/>
        <v>98743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45"/>
      <c r="C32" s="344"/>
      <c r="D32" s="344"/>
      <c r="E32" s="344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5080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">
      <c r="A55" s="325"/>
      <c r="B55" s="343" t="s">
        <v>5255</v>
      </c>
      <c r="C55" s="344"/>
      <c r="D55" s="344"/>
      <c r="E55" s="344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25"/>
      <c r="B56" s="326"/>
      <c r="C56" s="325"/>
      <c r="D56" s="325"/>
      <c r="E56" s="325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">
      <c r="A57" s="325"/>
      <c r="B57" s="343" t="s">
        <v>3</v>
      </c>
      <c r="C57" s="344"/>
      <c r="D57" s="344"/>
      <c r="E57" s="344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25"/>
      <c r="B58" s="326"/>
      <c r="C58" s="325"/>
      <c r="D58" s="325"/>
      <c r="E58" s="325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">
      <c r="A59" s="325"/>
      <c r="B59" s="346" t="s">
        <v>5076</v>
      </c>
      <c r="C59" s="347"/>
      <c r="D59" s="347"/>
      <c r="E59" s="347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93"/>
      <c r="B60" s="93"/>
      <c r="C60" s="87"/>
      <c r="D60" s="87"/>
      <c r="E60" s="298" t="s">
        <v>5258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 t="s">
        <v>3020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95"/>
      <c r="B62" s="95" t="s">
        <v>4</v>
      </c>
      <c r="C62" s="96">
        <f>SUM(C63:C64)</f>
        <v>10917558.310500002</v>
      </c>
      <c r="D62" s="96">
        <f>+D63+D64</f>
        <v>25150741.156500001</v>
      </c>
      <c r="E62" s="96">
        <f>+E63+E64</f>
        <v>12053489.668500001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10917558.310500002</v>
      </c>
      <c r="D63" s="99">
        <f t="shared" ref="D63:E63" si="3">+D17*7.5345</f>
        <v>25150741.156500001</v>
      </c>
      <c r="E63" s="99">
        <f t="shared" si="3"/>
        <v>12053489.668500001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98">
        <v>7</v>
      </c>
      <c r="B64" s="100" t="s">
        <v>6</v>
      </c>
      <c r="C64" s="99">
        <f>+C18*7.5345</f>
        <v>0</v>
      </c>
      <c r="D64" s="99">
        <f t="shared" ref="D64:E67" si="4">+D18*7.5345</f>
        <v>0</v>
      </c>
      <c r="E64" s="99">
        <f t="shared" si="4"/>
        <v>0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12206146.173</v>
      </c>
      <c r="D65" s="103">
        <f>+D66+D67</f>
        <v>25150741.156500001</v>
      </c>
      <c r="E65" s="103">
        <f>+E66+E67</f>
        <v>12797468.802000001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102">
        <v>3</v>
      </c>
      <c r="B66" s="95" t="s">
        <v>8</v>
      </c>
      <c r="C66" s="99">
        <f>+C20*7.5345</f>
        <v>11553560.524500001</v>
      </c>
      <c r="D66" s="99">
        <f t="shared" si="4"/>
        <v>24916832.604000002</v>
      </c>
      <c r="E66" s="99">
        <f t="shared" si="4"/>
        <v>12694118.0655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98">
        <v>4</v>
      </c>
      <c r="B67" s="100" t="s">
        <v>9</v>
      </c>
      <c r="C67" s="99">
        <f>+C21*7.5345</f>
        <v>652585.64850000001</v>
      </c>
      <c r="D67" s="99">
        <f t="shared" si="4"/>
        <v>233908.55250000002</v>
      </c>
      <c r="E67" s="99">
        <f t="shared" si="4"/>
        <v>103350.7365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95"/>
      <c r="B68" s="95" t="s">
        <v>10</v>
      </c>
      <c r="C68" s="96">
        <f>+C62-C65</f>
        <v>-1288587.8624999989</v>
      </c>
      <c r="D68" s="96">
        <f>+D62-D65</f>
        <v>0</v>
      </c>
      <c r="E68" s="96">
        <f>+E62-E65</f>
        <v>-743979.13350000046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25"/>
      <c r="B69" s="345"/>
      <c r="C69" s="344"/>
      <c r="D69" s="344"/>
      <c r="E69" s="344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">
      <c r="A70" s="325"/>
      <c r="B70" s="343" t="s">
        <v>5079</v>
      </c>
      <c r="C70" s="344"/>
      <c r="D70" s="344"/>
      <c r="E70" s="344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93"/>
      <c r="B71" s="93"/>
      <c r="C71" s="87"/>
      <c r="D71" s="87"/>
      <c r="E71" s="298" t="s">
        <v>5258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30">
      <c r="A72" s="94"/>
      <c r="B72" s="94"/>
      <c r="C72" s="94" t="s">
        <v>3019</v>
      </c>
      <c r="D72" s="94" t="s">
        <v>1776</v>
      </c>
      <c r="E72" s="94" t="s">
        <v>3020</v>
      </c>
      <c r="F72" s="87"/>
      <c r="G72" s="87"/>
      <c r="H72" s="87"/>
      <c r="I72" s="87"/>
      <c r="J72" s="87"/>
      <c r="K72" s="150">
        <f t="shared" ref="K72:K135" si="5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30">
      <c r="A73" s="98">
        <v>8</v>
      </c>
      <c r="B73" s="95" t="s">
        <v>13</v>
      </c>
      <c r="C73" s="99">
        <f>+C27*7.5345</f>
        <v>0</v>
      </c>
      <c r="D73" s="99">
        <f t="shared" ref="D73:E73" si="6">+D27*7.5345</f>
        <v>0</v>
      </c>
      <c r="E73" s="99">
        <f t="shared" si="6"/>
        <v>0</v>
      </c>
      <c r="F73" s="87"/>
      <c r="G73" s="87"/>
      <c r="H73" s="87"/>
      <c r="I73" s="87"/>
      <c r="J73" s="87"/>
      <c r="K73" s="150">
        <f t="shared" si="5"/>
        <v>67</v>
      </c>
      <c r="L73" s="148" t="str">
        <f t="shared" ref="L73:L135" si="7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30">
      <c r="A74" s="98">
        <v>5</v>
      </c>
      <c r="B74" s="95" t="s">
        <v>14</v>
      </c>
      <c r="C74" s="99">
        <f t="shared" ref="C74:E74" si="8">+C28*7.5345</f>
        <v>0</v>
      </c>
      <c r="D74" s="99">
        <f t="shared" si="8"/>
        <v>0</v>
      </c>
      <c r="E74" s="99">
        <f t="shared" si="8"/>
        <v>0</v>
      </c>
      <c r="F74" s="87"/>
      <c r="G74" s="87"/>
      <c r="H74" s="87"/>
      <c r="I74" s="87"/>
      <c r="J74" s="87"/>
      <c r="K74" s="150">
        <f t="shared" si="5"/>
        <v>68</v>
      </c>
      <c r="L74" s="148" t="str">
        <f t="shared" si="7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30">
      <c r="A75" s="106" t="s">
        <v>11</v>
      </c>
      <c r="B75" s="285" t="s">
        <v>5077</v>
      </c>
      <c r="C75" s="99">
        <f t="shared" ref="C75:E75" si="9">+C29*7.5345</f>
        <v>2003973.5685000001</v>
      </c>
      <c r="D75" s="99">
        <f t="shared" si="9"/>
        <v>1002088.5</v>
      </c>
      <c r="E75" s="99">
        <f t="shared" si="9"/>
        <v>2093973.1710000001</v>
      </c>
      <c r="F75" s="87"/>
      <c r="G75" s="87"/>
      <c r="H75" s="87"/>
      <c r="I75" s="87"/>
      <c r="J75" s="87"/>
      <c r="K75" s="150">
        <f t="shared" si="5"/>
        <v>69</v>
      </c>
      <c r="L75" s="148" t="str">
        <f t="shared" si="7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5" t="s">
        <v>5078</v>
      </c>
      <c r="C76" s="99">
        <f t="shared" ref="C76:E76" si="10">+C30*7.5345</f>
        <v>-715385.70600000001</v>
      </c>
      <c r="D76" s="99">
        <f t="shared" si="10"/>
        <v>-1002088.5</v>
      </c>
      <c r="E76" s="99">
        <f t="shared" si="10"/>
        <v>-1349994.0375000001</v>
      </c>
      <c r="F76" s="87"/>
      <c r="G76" s="87"/>
      <c r="H76" s="87"/>
      <c r="I76" s="87"/>
      <c r="J76" s="87"/>
      <c r="K76" s="150">
        <f t="shared" si="5"/>
        <v>70</v>
      </c>
      <c r="L76" s="148" t="str">
        <f t="shared" si="7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95"/>
      <c r="B77" s="95" t="s">
        <v>15</v>
      </c>
      <c r="C77" s="103">
        <f>+C73-C74+C75+C76</f>
        <v>1288587.8625</v>
      </c>
      <c r="D77" s="103">
        <f t="shared" ref="D77:E77" si="11">+D73-D74+D75+D76</f>
        <v>0</v>
      </c>
      <c r="E77" s="103">
        <f t="shared" si="11"/>
        <v>743979.1335</v>
      </c>
      <c r="F77" s="87"/>
      <c r="G77" s="87"/>
      <c r="H77" s="87"/>
      <c r="I77" s="87"/>
      <c r="J77" s="87"/>
      <c r="K77" s="150">
        <f t="shared" si="5"/>
        <v>71</v>
      </c>
      <c r="L77" s="148" t="str">
        <f t="shared" si="7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25"/>
      <c r="B78" s="345"/>
      <c r="C78" s="344"/>
      <c r="D78" s="344"/>
      <c r="E78" s="344"/>
      <c r="F78" s="87"/>
      <c r="G78" s="87"/>
      <c r="H78" s="87"/>
      <c r="I78" s="87"/>
      <c r="J78" s="87"/>
      <c r="K78" s="150">
        <f t="shared" si="5"/>
        <v>72</v>
      </c>
      <c r="L78" s="148" t="str">
        <f t="shared" si="7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30">
      <c r="A79" s="112"/>
      <c r="B79" s="112" t="s">
        <v>5080</v>
      </c>
      <c r="C79" s="113">
        <f>+C68+C77</f>
        <v>0</v>
      </c>
      <c r="D79" s="113">
        <f t="shared" ref="D79:E79" si="12">+D68+D77</f>
        <v>0</v>
      </c>
      <c r="E79" s="113">
        <f t="shared" si="12"/>
        <v>0</v>
      </c>
      <c r="F79" s="87"/>
      <c r="G79" s="87"/>
      <c r="H79" s="87"/>
      <c r="I79" s="87"/>
      <c r="J79" s="87"/>
      <c r="K79" s="150">
        <f t="shared" si="5"/>
        <v>73</v>
      </c>
      <c r="L79" s="148" t="str">
        <f t="shared" si="7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5"/>
        <v>74</v>
      </c>
      <c r="L80" s="148" t="str">
        <f t="shared" si="7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5"/>
        <v>75</v>
      </c>
      <c r="L81" s="148" t="str">
        <f t="shared" si="7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5"/>
        <v>76</v>
      </c>
      <c r="L82" s="148" t="str">
        <f t="shared" si="7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5"/>
        <v>77</v>
      </c>
      <c r="L83" s="148" t="str">
        <f t="shared" si="7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5"/>
        <v>78</v>
      </c>
      <c r="L84" s="148" t="str">
        <f t="shared" si="7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5"/>
        <v>79</v>
      </c>
      <c r="L85" s="148" t="str">
        <f t="shared" si="7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5"/>
        <v>80</v>
      </c>
      <c r="L86" s="148" t="str">
        <f t="shared" si="7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5"/>
        <v>81</v>
      </c>
      <c r="L87" s="148" t="str">
        <f t="shared" si="7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5"/>
        <v>82</v>
      </c>
      <c r="L88" s="148" t="str">
        <f t="shared" si="7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5"/>
        <v>83</v>
      </c>
      <c r="L89" s="148" t="str">
        <f t="shared" si="7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5"/>
        <v>84</v>
      </c>
      <c r="L90" s="148" t="str">
        <f t="shared" si="7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5"/>
        <v>85</v>
      </c>
      <c r="L91" s="148" t="str">
        <f t="shared" si="7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5"/>
        <v>86</v>
      </c>
      <c r="L92" s="148" t="str">
        <f t="shared" si="7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5"/>
        <v>87</v>
      </c>
      <c r="L93" s="148" t="str">
        <f t="shared" si="7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5"/>
        <v>88</v>
      </c>
      <c r="L94" s="148" t="str">
        <f t="shared" si="7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5"/>
        <v>89</v>
      </c>
      <c r="L95" s="148" t="str">
        <f t="shared" si="7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5"/>
        <v>90</v>
      </c>
      <c r="L96" s="148" t="str">
        <f t="shared" si="7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5"/>
        <v>91</v>
      </c>
      <c r="L97" s="148" t="str">
        <f t="shared" si="7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5"/>
        <v>92</v>
      </c>
      <c r="L98" s="148" t="str">
        <f t="shared" si="7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5"/>
        <v>93</v>
      </c>
      <c r="L99" s="148" t="str">
        <f t="shared" si="7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5"/>
        <v>94</v>
      </c>
      <c r="L100" s="148" t="str">
        <f t="shared" si="7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5"/>
        <v>95</v>
      </c>
      <c r="L101" s="148" t="str">
        <f t="shared" si="7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5"/>
        <v>96</v>
      </c>
      <c r="L102" s="148" t="str">
        <f t="shared" si="7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5"/>
        <v>97</v>
      </c>
      <c r="L103" s="148" t="str">
        <f t="shared" si="7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5"/>
        <v>98</v>
      </c>
      <c r="L104" s="148" t="str">
        <f t="shared" si="7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5"/>
        <v>99</v>
      </c>
      <c r="L105" s="148" t="str">
        <f t="shared" si="7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5"/>
        <v>100</v>
      </c>
      <c r="L106" s="148" t="str">
        <f t="shared" si="7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5"/>
        <v>101</v>
      </c>
      <c r="L107" s="148" t="str">
        <f t="shared" si="7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5"/>
        <v>102</v>
      </c>
      <c r="L108" s="148" t="str">
        <f t="shared" si="7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5"/>
        <v>103</v>
      </c>
      <c r="L109" s="148" t="str">
        <f t="shared" si="7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5"/>
        <v>104</v>
      </c>
      <c r="L110" s="148" t="str">
        <f t="shared" si="7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5"/>
        <v>105</v>
      </c>
      <c r="L111" s="148" t="str">
        <f t="shared" si="7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5"/>
        <v>106</v>
      </c>
      <c r="L112" s="148" t="str">
        <f t="shared" si="7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5"/>
        <v>107</v>
      </c>
      <c r="L113" s="148" t="str">
        <f t="shared" si="7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5"/>
        <v>108</v>
      </c>
      <c r="L114" s="148" t="str">
        <f t="shared" si="7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5"/>
        <v>109</v>
      </c>
      <c r="L115" s="148" t="str">
        <f t="shared" si="7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5"/>
        <v>110</v>
      </c>
      <c r="L116" s="148" t="str">
        <f t="shared" si="7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5"/>
        <v>111</v>
      </c>
      <c r="L117" s="148" t="str">
        <f t="shared" si="7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5"/>
        <v>112</v>
      </c>
      <c r="L118" s="148" t="str">
        <f t="shared" si="7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5"/>
        <v>113</v>
      </c>
      <c r="L119" s="148" t="str">
        <f t="shared" si="7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5"/>
        <v>114</v>
      </c>
      <c r="L120" s="148" t="str">
        <f t="shared" si="7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5"/>
        <v>115</v>
      </c>
      <c r="L121" s="148" t="str">
        <f t="shared" si="7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5"/>
        <v>116</v>
      </c>
      <c r="L122" s="148" t="str">
        <f t="shared" si="7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5"/>
        <v>117</v>
      </c>
      <c r="L123" s="148" t="str">
        <f t="shared" si="7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5"/>
        <v>118</v>
      </c>
      <c r="L124" s="148" t="str">
        <f t="shared" si="7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5"/>
        <v>119</v>
      </c>
      <c r="L125" s="148" t="str">
        <f t="shared" si="7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5"/>
        <v>120</v>
      </c>
      <c r="L126" s="148" t="str">
        <f t="shared" si="7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5"/>
        <v>121</v>
      </c>
      <c r="L127" s="148" t="str">
        <f t="shared" si="7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5"/>
        <v>122</v>
      </c>
      <c r="L128" s="148" t="str">
        <f t="shared" si="7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5"/>
        <v>123</v>
      </c>
      <c r="L129" s="148" t="str">
        <f t="shared" si="7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5"/>
        <v>124</v>
      </c>
      <c r="L130" s="148" t="str">
        <f t="shared" si="7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5"/>
        <v>125</v>
      </c>
      <c r="L131" s="148" t="str">
        <f t="shared" si="7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5"/>
        <v>126</v>
      </c>
      <c r="L132" s="148" t="str">
        <f t="shared" si="7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5"/>
        <v>127</v>
      </c>
      <c r="L133" s="148" t="str">
        <f t="shared" si="7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5"/>
        <v>128</v>
      </c>
      <c r="L134" s="148" t="str">
        <f t="shared" si="7"/>
        <v>52209 HRVATSKA ZAKLADA ZA ZNANOST</v>
      </c>
      <c r="M134" s="148">
        <v>52209</v>
      </c>
      <c r="N134" s="151" t="s">
        <v>3533</v>
      </c>
      <c r="O134" s="152" t="s">
        <v>492</v>
      </c>
      <c r="P134" s="157" t="s">
        <v>3534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3535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5"/>
        <v>129</v>
      </c>
      <c r="L135" s="148" t="str">
        <f t="shared" si="7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3">+K135+1</f>
        <v>130</v>
      </c>
      <c r="L136" s="148" t="str">
        <f t="shared" ref="L136:L138" si="14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3"/>
        <v>131</v>
      </c>
      <c r="L137" s="148" t="str">
        <f t="shared" si="14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3"/>
        <v>132</v>
      </c>
      <c r="L138" s="148" t="str">
        <f t="shared" si="14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sqref="A1:D1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6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1" width="12.28515625" customWidth="1"/>
    <col min="12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55" t="s">
        <v>5256</v>
      </c>
      <c r="B1" s="355"/>
      <c r="C1" s="355"/>
      <c r="D1" s="355"/>
      <c r="E1" s="121" t="str">
        <f>IF(OR('OPĆI DIO'!C3="odaberite -",'OPĆI DIO'!C3=""),"Molimo odaberite proračunskog korisnika na radnom listu Opći podaci!","")</f>
        <v/>
      </c>
      <c r="I1" s="298" t="s">
        <v>5254</v>
      </c>
    </row>
    <row r="2" spans="1:23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2" t="s">
        <v>5268</v>
      </c>
      <c r="H2" s="332" t="s">
        <v>5269</v>
      </c>
      <c r="I2" s="332" t="s">
        <v>5267</v>
      </c>
      <c r="J2" s="284" t="s">
        <v>5253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:C66" si="0">IFERROR(VLOOKUP(E3,$R$6:$U$113,3,FALSE),"")</f>
        <v>52</v>
      </c>
      <c r="D3" s="72" t="str">
        <f t="shared" ref="D3:D66" si="1">IFERROR(VLOOKUP(E3,$R$6:$U$113,4,FALSE),"")</f>
        <v xml:space="preserve">Ostale pomoći i darovnice </v>
      </c>
      <c r="E3" s="84">
        <v>6361</v>
      </c>
      <c r="F3" s="122" t="str">
        <f t="shared" ref="F3:F66" si="2">IFERROR(VLOOKUP(E3,$R$6:$U$113,2,FALSE),"")</f>
        <v>Tekuće pomoći proračunskim korisnicima iz proračuna JLP(R)S koji im nije nadležan</v>
      </c>
      <c r="G3" s="117">
        <v>13272</v>
      </c>
      <c r="H3" s="117">
        <v>0</v>
      </c>
      <c r="I3" s="117">
        <v>48233</v>
      </c>
      <c r="J3" s="84"/>
      <c r="K3" s="331"/>
      <c r="L3" s="75" t="str">
        <f>LEFT(E3,2)</f>
        <v>63</v>
      </c>
      <c r="M3" s="75" t="str">
        <f>LEFT(E3,3)</f>
        <v>636</v>
      </c>
      <c r="N3" t="s">
        <v>265</v>
      </c>
      <c r="R3" s="19" t="s">
        <v>650</v>
      </c>
    </row>
    <row r="4" spans="1:23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f t="shared" si="0"/>
        <v>52</v>
      </c>
      <c r="D4" s="72" t="str">
        <f t="shared" si="1"/>
        <v xml:space="preserve">Ostale pomoći i darovnice </v>
      </c>
      <c r="E4" s="84">
        <v>6362</v>
      </c>
      <c r="F4" s="122" t="str">
        <f t="shared" si="2"/>
        <v>Kapitalne pomoći proračunskim korisnicima iz proračuna JLP(R)S koji im nije nadležan</v>
      </c>
      <c r="G4" s="117">
        <v>3318</v>
      </c>
      <c r="H4" s="117">
        <v>0</v>
      </c>
      <c r="I4" s="117">
        <v>0</v>
      </c>
      <c r="J4" s="84"/>
      <c r="K4" s="331"/>
      <c r="L4" s="75" t="str">
        <f t="shared" ref="L4:L67" si="3">LEFT(E4,2)</f>
        <v>63</v>
      </c>
      <c r="M4" s="75" t="str">
        <f t="shared" ref="M4:M67" si="4">LEFT(E4,3)</f>
        <v>636</v>
      </c>
    </row>
    <row r="5" spans="1:23">
      <c r="A5" s="73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9">
        <f t="shared" si="0"/>
        <v>52</v>
      </c>
      <c r="D5" s="72" t="str">
        <f t="shared" si="1"/>
        <v xml:space="preserve">Ostale pomoći i darovnice </v>
      </c>
      <c r="E5" s="84">
        <v>6391</v>
      </c>
      <c r="F5" s="122" t="str">
        <f t="shared" si="2"/>
        <v>Tekući prijenosi između proračunskih korisnika istog proračuna</v>
      </c>
      <c r="G5" s="117">
        <v>14567</v>
      </c>
      <c r="H5" s="117"/>
      <c r="I5" s="117">
        <v>8105</v>
      </c>
      <c r="J5" s="84" t="s">
        <v>5277</v>
      </c>
      <c r="K5" s="331"/>
      <c r="L5" s="75" t="str">
        <f t="shared" si="3"/>
        <v>63</v>
      </c>
      <c r="M5" s="75" t="str">
        <f t="shared" si="4"/>
        <v>639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5083</v>
      </c>
    </row>
    <row r="6" spans="1:23">
      <c r="A6" s="73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f t="shared" si="0"/>
        <v>52</v>
      </c>
      <c r="D6" s="72" t="str">
        <f t="shared" si="1"/>
        <v xml:space="preserve">Ostale pomoći i darovnice </v>
      </c>
      <c r="E6" s="84">
        <v>6393</v>
      </c>
      <c r="F6" s="122" t="str">
        <f t="shared" si="2"/>
        <v>Tekući prijenosi između proračunskih korisnika istog proračuna temeljem prijenosa EU sredstava</v>
      </c>
      <c r="G6" s="117">
        <v>19305</v>
      </c>
      <c r="H6" s="117"/>
      <c r="I6" s="117">
        <v>13814</v>
      </c>
      <c r="J6" s="84" t="s">
        <v>5278</v>
      </c>
      <c r="K6" s="331"/>
      <c r="L6" s="75" t="str">
        <f t="shared" si="3"/>
        <v>63</v>
      </c>
      <c r="M6" s="75" t="str">
        <f t="shared" si="4"/>
        <v>639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f t="shared" si="0"/>
        <v>31</v>
      </c>
      <c r="D7" s="72" t="str">
        <f t="shared" si="1"/>
        <v>Vlastiti prihodi</v>
      </c>
      <c r="E7" s="84">
        <v>641310031</v>
      </c>
      <c r="F7" s="122" t="str">
        <f t="shared" si="2"/>
        <v>Kamate na oročena sredstva izvor 31</v>
      </c>
      <c r="G7" s="117">
        <v>11</v>
      </c>
      <c r="H7" s="117"/>
      <c r="I7" s="117">
        <v>13</v>
      </c>
      <c r="J7" s="84"/>
      <c r="K7" s="331"/>
      <c r="L7" s="75" t="str">
        <f t="shared" si="3"/>
        <v>64</v>
      </c>
      <c r="M7" s="75" t="str">
        <f t="shared" si="4"/>
        <v>641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f t="shared" si="0"/>
        <v>31</v>
      </c>
      <c r="D8" s="72" t="str">
        <f t="shared" si="1"/>
        <v>Vlastiti prihodi</v>
      </c>
      <c r="E8" s="84">
        <v>641510031</v>
      </c>
      <c r="F8" s="122" t="str">
        <f t="shared" si="2"/>
        <v>Prihodi od pozitivnih tečajnih razlika izvor 31</v>
      </c>
      <c r="G8" s="117">
        <v>2</v>
      </c>
      <c r="H8" s="117"/>
      <c r="I8" s="117">
        <v>0</v>
      </c>
      <c r="J8" s="84"/>
      <c r="K8" s="331"/>
      <c r="L8" s="75" t="str">
        <f t="shared" si="3"/>
        <v>64</v>
      </c>
      <c r="M8" s="75" t="str">
        <f t="shared" si="4"/>
        <v>641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f t="shared" si="0"/>
        <v>43</v>
      </c>
      <c r="D9" s="72" t="str">
        <f t="shared" si="1"/>
        <v>Ostali prihodi za posebne namjene</v>
      </c>
      <c r="E9" s="84">
        <v>65264</v>
      </c>
      <c r="F9" s="122" t="str">
        <f t="shared" si="2"/>
        <v>Sufinanciranje cijene usluge, participacije i slično</v>
      </c>
      <c r="G9" s="117">
        <v>64619</v>
      </c>
      <c r="H9" s="117">
        <v>350454</v>
      </c>
      <c r="I9" s="117">
        <v>68825</v>
      </c>
      <c r="J9" s="84"/>
      <c r="K9" s="331"/>
      <c r="L9" s="75" t="str">
        <f t="shared" si="3"/>
        <v>65</v>
      </c>
      <c r="M9" s="75" t="str">
        <f t="shared" si="4"/>
        <v>652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f t="shared" si="0"/>
        <v>31</v>
      </c>
      <c r="D10" s="72" t="str">
        <f t="shared" si="1"/>
        <v>Vlastiti prihodi</v>
      </c>
      <c r="E10" s="84">
        <v>6614</v>
      </c>
      <c r="F10" s="122" t="str">
        <f t="shared" si="2"/>
        <v>Prihodi od prodanih proizvoda i robe</v>
      </c>
      <c r="G10" s="117">
        <v>614</v>
      </c>
      <c r="H10" s="117">
        <v>850</v>
      </c>
      <c r="I10" s="117">
        <v>945</v>
      </c>
      <c r="J10" s="84"/>
      <c r="K10" s="331"/>
      <c r="L10" s="75" t="str">
        <f t="shared" si="3"/>
        <v>66</v>
      </c>
      <c r="M10" s="75" t="str">
        <f t="shared" si="4"/>
        <v>661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73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f t="shared" si="0"/>
        <v>31</v>
      </c>
      <c r="D11" s="72" t="str">
        <f t="shared" si="1"/>
        <v>Vlastiti prihodi</v>
      </c>
      <c r="E11" s="84">
        <v>6615</v>
      </c>
      <c r="F11" s="122" t="str">
        <f t="shared" si="2"/>
        <v>Prihodi od pruženih usluga</v>
      </c>
      <c r="G11" s="117">
        <v>66884</v>
      </c>
      <c r="H11" s="117">
        <v>72150</v>
      </c>
      <c r="I11" s="117">
        <v>42436</v>
      </c>
      <c r="J11" s="84"/>
      <c r="K11" s="331"/>
      <c r="L11" s="75" t="str">
        <f t="shared" si="3"/>
        <v>66</v>
      </c>
      <c r="M11" s="75" t="str">
        <f t="shared" si="4"/>
        <v>661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9">
        <f t="shared" si="0"/>
        <v>61</v>
      </c>
      <c r="D12" s="72" t="str">
        <f t="shared" si="1"/>
        <v xml:space="preserve">Donacije </v>
      </c>
      <c r="E12" s="84">
        <v>663120000</v>
      </c>
      <c r="F12" s="122" t="str">
        <f t="shared" si="2"/>
        <v>Tekuće donacije od neprofitnih organizacija</v>
      </c>
      <c r="G12" s="117">
        <v>1991</v>
      </c>
      <c r="H12" s="117"/>
      <c r="I12" s="117">
        <v>815</v>
      </c>
      <c r="J12" s="84"/>
      <c r="K12" s="331"/>
      <c r="L12" s="75" t="str">
        <f t="shared" si="3"/>
        <v>66</v>
      </c>
      <c r="M12" s="75" t="str">
        <f t="shared" si="4"/>
        <v>663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73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f t="shared" si="0"/>
        <v>11</v>
      </c>
      <c r="D13" s="72" t="str">
        <f t="shared" si="1"/>
        <v>Opći prihodi i primici</v>
      </c>
      <c r="E13" s="84" t="s">
        <v>649</v>
      </c>
      <c r="F13" s="122" t="str">
        <f t="shared" si="2"/>
        <v>Prihodi iz nadležnog proračuna za financiranje redovne djelatnosti proračunskih korisnika</v>
      </c>
      <c r="G13" s="117">
        <v>1264426</v>
      </c>
      <c r="H13" s="117">
        <v>2914173</v>
      </c>
      <c r="I13" s="117">
        <v>1416557</v>
      </c>
      <c r="J13" s="84"/>
      <c r="K13" s="331"/>
      <c r="L13" s="75" t="str">
        <f t="shared" si="3"/>
        <v>67</v>
      </c>
      <c r="M13" s="75" t="str">
        <f t="shared" si="4"/>
        <v>671</v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73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f t="shared" si="0"/>
        <v>43</v>
      </c>
      <c r="D14" s="72" t="str">
        <f t="shared" si="1"/>
        <v>Ostali prihodi za posebne namjene</v>
      </c>
      <c r="E14" s="84">
        <v>683110043</v>
      </c>
      <c r="F14" s="122" t="str">
        <f t="shared" si="2"/>
        <v>Ostali prihodi izvor 43</v>
      </c>
      <c r="G14" s="117"/>
      <c r="H14" s="117">
        <v>450</v>
      </c>
      <c r="I14" s="117">
        <v>30</v>
      </c>
      <c r="J14" s="84"/>
      <c r="K14" s="331"/>
      <c r="L14" s="75" t="str">
        <f t="shared" si="3"/>
        <v>68</v>
      </c>
      <c r="M14" s="75" t="str">
        <f t="shared" si="4"/>
        <v>683</v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73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0"/>
        <v/>
      </c>
      <c r="D15" s="72" t="str">
        <f t="shared" si="1"/>
        <v/>
      </c>
      <c r="E15" s="84"/>
      <c r="F15" s="122" t="str">
        <f t="shared" si="2"/>
        <v/>
      </c>
      <c r="G15" s="117"/>
      <c r="H15" s="117"/>
      <c r="I15" s="117"/>
      <c r="J15" s="84"/>
      <c r="K15" s="331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73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0"/>
        <v/>
      </c>
      <c r="D16" s="72" t="str">
        <f t="shared" si="1"/>
        <v/>
      </c>
      <c r="E16" s="84"/>
      <c r="F16" s="122" t="str">
        <f t="shared" si="2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73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0"/>
        <v/>
      </c>
      <c r="D17" s="72" t="str">
        <f t="shared" si="1"/>
        <v/>
      </c>
      <c r="E17" s="84"/>
      <c r="F17" s="122" t="str">
        <f t="shared" si="2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0"/>
        <v/>
      </c>
      <c r="D18" s="72" t="str">
        <f t="shared" si="1"/>
        <v/>
      </c>
      <c r="E18" s="84"/>
      <c r="F18" s="122" t="str">
        <f t="shared" si="2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0"/>
        <v/>
      </c>
      <c r="D19" s="72" t="str">
        <f t="shared" si="1"/>
        <v/>
      </c>
      <c r="E19" s="84"/>
      <c r="F19" s="122" t="str">
        <f t="shared" si="2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3531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0"/>
        <v/>
      </c>
      <c r="D20" s="72" t="str">
        <f t="shared" si="1"/>
        <v/>
      </c>
      <c r="E20" s="84"/>
      <c r="F20" s="122" t="str">
        <f t="shared" si="2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3531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0"/>
        <v/>
      </c>
      <c r="D21" s="72" t="str">
        <f t="shared" si="1"/>
        <v/>
      </c>
      <c r="E21" s="84"/>
      <c r="F21" s="122" t="str">
        <f t="shared" si="2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1778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0"/>
        <v/>
      </c>
      <c r="D22" s="72" t="str">
        <f t="shared" si="1"/>
        <v/>
      </c>
      <c r="E22" s="84"/>
      <c r="F22" s="122" t="str">
        <f t="shared" si="2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0"/>
        <v/>
      </c>
      <c r="D23" s="72" t="str">
        <f t="shared" si="1"/>
        <v/>
      </c>
      <c r="E23" s="84"/>
      <c r="F23" s="122" t="str">
        <f t="shared" si="2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3527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0"/>
        <v/>
      </c>
      <c r="D24" s="72" t="str">
        <f t="shared" si="1"/>
        <v/>
      </c>
      <c r="E24" s="84"/>
      <c r="F24" s="122" t="str">
        <f t="shared" si="2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1779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0"/>
        <v/>
      </c>
      <c r="D25" s="72" t="str">
        <f t="shared" si="1"/>
        <v/>
      </c>
      <c r="E25" s="84"/>
      <c r="F25" s="122" t="str">
        <f t="shared" si="2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3529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0"/>
        <v/>
      </c>
      <c r="D26" s="72" t="str">
        <f t="shared" si="1"/>
        <v/>
      </c>
      <c r="E26" s="84"/>
      <c r="F26" s="122" t="str">
        <f t="shared" si="2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1781</v>
      </c>
      <c r="T26" s="5">
        <v>581</v>
      </c>
      <c r="U26" s="5" t="s">
        <v>1778</v>
      </c>
      <c r="V26">
        <v>632</v>
      </c>
      <c r="W26">
        <v>63</v>
      </c>
    </row>
    <row r="27" spans="1:23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0"/>
        <v/>
      </c>
      <c r="D27" s="72" t="str">
        <f t="shared" si="1"/>
        <v/>
      </c>
      <c r="E27" s="84"/>
      <c r="F27" s="122" t="str">
        <f t="shared" si="2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0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0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0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1780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3530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1782</v>
      </c>
      <c r="T37" s="5">
        <v>581</v>
      </c>
      <c r="U37" s="5" t="s">
        <v>1778</v>
      </c>
      <c r="V37">
        <v>632</v>
      </c>
      <c r="W37">
        <v>63</v>
      </c>
    </row>
    <row r="38" spans="1:23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31"/>
      <c r="L39" s="75" t="str">
        <f t="shared" si="3"/>
        <v/>
      </c>
      <c r="M39" s="328">
        <f>+G11+G12+G37</f>
        <v>68875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1783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1784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73" t="str">
        <f>IF(E60="","",VLOOKUP('OPĆI DIO'!$C$3,'OPĆI DIO'!$L$6:$U$138,10,FALSE))</f>
        <v>08006</v>
      </c>
      <c r="B60" s="73" t="str">
        <f>IF(E60="","",VLOOKUP('OPĆI DIO'!$C$3,'OPĆI DIO'!$L$6:$U$138,9,FALSE))</f>
        <v>Sveučilišta i veleučilišta u Republici Hrvatskoj</v>
      </c>
      <c r="C60" s="119">
        <f t="shared" si="0"/>
        <v>11</v>
      </c>
      <c r="D60" s="72" t="str">
        <f t="shared" si="1"/>
        <v>Opći prihodi i primici</v>
      </c>
      <c r="E60" s="84" t="s">
        <v>649</v>
      </c>
      <c r="F60" s="122" t="str">
        <f t="shared" si="2"/>
        <v>Prihodi iz nadležnog proračuna za financiranje redovne djelatnosti proračunskih korisnika</v>
      </c>
      <c r="G60" s="117"/>
      <c r="H60" s="117"/>
      <c r="I60" s="117"/>
      <c r="J60" s="84"/>
      <c r="L60" s="75" t="str">
        <f t="shared" si="3"/>
        <v>67</v>
      </c>
      <c r="M60" s="75" t="str">
        <f t="shared" si="4"/>
        <v>671</v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73" t="str">
        <f>IF(E61="","",VLOOKUP('OPĆI DIO'!$C$3,'OPĆI DIO'!$L$6:$U$138,10,FALSE))</f>
        <v>08006</v>
      </c>
      <c r="B61" s="73" t="str">
        <f>IF(E61="","",VLOOKUP('OPĆI DIO'!$C$3,'OPĆI DIO'!$L$6:$U$138,9,FALSE))</f>
        <v>Sveučilišta i veleučilišta u Republici Hrvatskoj</v>
      </c>
      <c r="C61" s="119">
        <f t="shared" si="0"/>
        <v>41</v>
      </c>
      <c r="D61" s="72" t="str">
        <f t="shared" si="1"/>
        <v>Prihodi od igara na sreću</v>
      </c>
      <c r="E61" s="84">
        <v>614830041</v>
      </c>
      <c r="F61" s="122" t="str">
        <f t="shared" si="2"/>
        <v>Naknade za priređivanje klađenja, izvor 41</v>
      </c>
      <c r="G61" s="117"/>
      <c r="H61" s="117"/>
      <c r="I61" s="117"/>
      <c r="J61" s="84"/>
      <c r="L61" s="75" t="str">
        <f t="shared" si="3"/>
        <v>61</v>
      </c>
      <c r="M61" s="75" t="str">
        <f t="shared" si="4"/>
        <v>614</v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73" t="str">
        <f>IF(E62="","",VLOOKUP('OPĆI DIO'!$C$3,'OPĆI DIO'!$L$6:$U$138,10,FALSE))</f>
        <v>08006</v>
      </c>
      <c r="B62" s="73" t="str">
        <f>IF(E62="","",VLOOKUP('OPĆI DIO'!$C$3,'OPĆI DIO'!$L$6:$U$138,9,FALSE))</f>
        <v>Sveučilišta i veleučilišta u Republici Hrvatskoj</v>
      </c>
      <c r="C62" s="119">
        <f t="shared" si="0"/>
        <v>43</v>
      </c>
      <c r="D62" s="72" t="str">
        <f t="shared" si="1"/>
        <v>Ostali prihodi za posebne namjene</v>
      </c>
      <c r="E62" s="84">
        <v>641990043</v>
      </c>
      <c r="F62" s="122" t="str">
        <f t="shared" si="2"/>
        <v>Ostali prihodi od financijske imovine izvor 43</v>
      </c>
      <c r="G62" s="117"/>
      <c r="H62" s="117"/>
      <c r="I62" s="117"/>
      <c r="J62" s="84"/>
      <c r="L62" s="75" t="str">
        <f t="shared" si="3"/>
        <v>64</v>
      </c>
      <c r="M62" s="75" t="str">
        <f t="shared" si="4"/>
        <v>641</v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0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0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1786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5">IFERROR(VLOOKUP(E67,$R$6:$U$113,3,FALSE),"")</f>
        <v/>
      </c>
      <c r="D67" s="72" t="str">
        <f t="shared" ref="D67:D130" si="6">IFERROR(VLOOKUP(E67,$R$6:$U$113,4,FALSE),"")</f>
        <v/>
      </c>
      <c r="E67" s="84"/>
      <c r="F67" s="122" t="str">
        <f t="shared" ref="F67:F130" si="7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6"/>
        <v/>
      </c>
      <c r="E68" s="84"/>
      <c r="F68" s="122" t="str">
        <f t="shared" si="7"/>
        <v/>
      </c>
      <c r="G68" s="117"/>
      <c r="H68" s="117"/>
      <c r="I68" s="117"/>
      <c r="J68" s="84"/>
      <c r="L68" s="75" t="str">
        <f t="shared" ref="L68:L131" si="8">LEFT(E68,2)</f>
        <v/>
      </c>
      <c r="M68" s="75" t="str">
        <f t="shared" ref="M68:M131" si="9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6"/>
        <v/>
      </c>
      <c r="E69" s="84"/>
      <c r="F69" s="122" t="str">
        <f t="shared" si="7"/>
        <v/>
      </c>
      <c r="G69" s="117"/>
      <c r="H69" s="117"/>
      <c r="I69" s="117"/>
      <c r="J69" s="84"/>
      <c r="L69" s="75" t="str">
        <f t="shared" si="8"/>
        <v/>
      </c>
      <c r="M69" s="75" t="str">
        <f t="shared" si="9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6"/>
        <v/>
      </c>
      <c r="E70" s="84"/>
      <c r="F70" s="122" t="str">
        <f t="shared" si="7"/>
        <v/>
      </c>
      <c r="G70" s="117"/>
      <c r="H70" s="117"/>
      <c r="I70" s="117"/>
      <c r="J70" s="84"/>
      <c r="L70" s="75" t="str">
        <f t="shared" si="8"/>
        <v/>
      </c>
      <c r="M70" s="75" t="str">
        <f t="shared" si="9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6"/>
        <v/>
      </c>
      <c r="E71" s="84"/>
      <c r="F71" s="122" t="str">
        <f t="shared" si="7"/>
        <v/>
      </c>
      <c r="G71" s="117"/>
      <c r="H71" s="117"/>
      <c r="I71" s="117"/>
      <c r="J71" s="84"/>
      <c r="L71" s="75" t="str">
        <f t="shared" si="8"/>
        <v/>
      </c>
      <c r="M71" s="75" t="str">
        <f t="shared" si="9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6"/>
        <v/>
      </c>
      <c r="E72" s="84"/>
      <c r="F72" s="122" t="str">
        <f t="shared" si="7"/>
        <v/>
      </c>
      <c r="G72" s="117"/>
      <c r="H72" s="117"/>
      <c r="I72" s="117"/>
      <c r="J72" s="84"/>
      <c r="L72" s="75" t="str">
        <f t="shared" si="8"/>
        <v/>
      </c>
      <c r="M72" s="75" t="str">
        <f t="shared" si="9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6"/>
        <v/>
      </c>
      <c r="E73" s="84"/>
      <c r="F73" s="122" t="str">
        <f t="shared" si="7"/>
        <v/>
      </c>
      <c r="G73" s="117"/>
      <c r="H73" s="117"/>
      <c r="I73" s="117"/>
      <c r="J73" s="84"/>
      <c r="L73" s="75" t="str">
        <f t="shared" si="8"/>
        <v/>
      </c>
      <c r="M73" s="75" t="str">
        <f t="shared" si="9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6"/>
        <v/>
      </c>
      <c r="E74" s="84"/>
      <c r="F74" s="122" t="str">
        <f t="shared" si="7"/>
        <v/>
      </c>
      <c r="G74" s="117"/>
      <c r="H74" s="117"/>
      <c r="I74" s="117"/>
      <c r="J74" s="84"/>
      <c r="L74" s="75" t="str">
        <f t="shared" si="8"/>
        <v/>
      </c>
      <c r="M74" s="75" t="str">
        <f t="shared" si="9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6"/>
        <v/>
      </c>
      <c r="E75" s="84"/>
      <c r="F75" s="122" t="str">
        <f t="shared" si="7"/>
        <v/>
      </c>
      <c r="G75" s="117"/>
      <c r="H75" s="117"/>
      <c r="I75" s="117"/>
      <c r="J75" s="84"/>
      <c r="L75" s="75" t="str">
        <f t="shared" si="8"/>
        <v/>
      </c>
      <c r="M75" s="75" t="str">
        <f t="shared" si="9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6"/>
        <v/>
      </c>
      <c r="E76" s="84"/>
      <c r="F76" s="122" t="str">
        <f t="shared" si="7"/>
        <v/>
      </c>
      <c r="G76" s="117"/>
      <c r="H76" s="117"/>
      <c r="I76" s="117"/>
      <c r="J76" s="84"/>
      <c r="L76" s="75" t="str">
        <f t="shared" si="8"/>
        <v/>
      </c>
      <c r="M76" s="75" t="str">
        <f t="shared" si="9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5"/>
        <v/>
      </c>
      <c r="D77" s="72" t="str">
        <f t="shared" si="6"/>
        <v/>
      </c>
      <c r="E77" s="84"/>
      <c r="F77" s="122" t="str">
        <f t="shared" si="7"/>
        <v/>
      </c>
      <c r="G77" s="117"/>
      <c r="H77" s="117"/>
      <c r="I77" s="117"/>
      <c r="J77" s="84"/>
      <c r="L77" s="75" t="str">
        <f t="shared" si="8"/>
        <v/>
      </c>
      <c r="M77" s="75" t="str">
        <f t="shared" si="9"/>
        <v/>
      </c>
      <c r="R77" s="5">
        <v>663121000</v>
      </c>
      <c r="S77" s="5" t="s">
        <v>5261</v>
      </c>
      <c r="T77" s="5">
        <v>63</v>
      </c>
      <c r="U77" s="5" t="s">
        <v>5265</v>
      </c>
      <c r="V77">
        <v>663</v>
      </c>
      <c r="W77">
        <v>66</v>
      </c>
    </row>
    <row r="78" spans="1:23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5"/>
        <v/>
      </c>
      <c r="D78" s="72" t="str">
        <f t="shared" si="6"/>
        <v/>
      </c>
      <c r="E78" s="84"/>
      <c r="F78" s="122" t="str">
        <f t="shared" si="7"/>
        <v/>
      </c>
      <c r="G78" s="117"/>
      <c r="H78" s="117"/>
      <c r="I78" s="117"/>
      <c r="J78" s="84"/>
      <c r="L78" s="75" t="str">
        <f t="shared" si="8"/>
        <v/>
      </c>
      <c r="M78" s="75" t="str">
        <f t="shared" si="9"/>
        <v/>
      </c>
      <c r="R78" s="5">
        <v>663131000</v>
      </c>
      <c r="S78" s="5" t="s">
        <v>5262</v>
      </c>
      <c r="T78" s="5">
        <v>63</v>
      </c>
      <c r="U78" s="5" t="s">
        <v>5265</v>
      </c>
      <c r="V78">
        <v>663</v>
      </c>
      <c r="W78">
        <v>66</v>
      </c>
    </row>
    <row r="79" spans="1:23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5"/>
        <v/>
      </c>
      <c r="D79" s="72" t="str">
        <f t="shared" si="6"/>
        <v/>
      </c>
      <c r="E79" s="84"/>
      <c r="F79" s="122" t="str">
        <f t="shared" si="7"/>
        <v/>
      </c>
      <c r="G79" s="117"/>
      <c r="H79" s="117"/>
      <c r="I79" s="117"/>
      <c r="J79" s="84"/>
      <c r="L79" s="75" t="str">
        <f t="shared" si="8"/>
        <v/>
      </c>
      <c r="M79" s="75" t="str">
        <f t="shared" si="9"/>
        <v/>
      </c>
      <c r="R79" s="5">
        <v>663221000</v>
      </c>
      <c r="S79" s="5" t="s">
        <v>5263</v>
      </c>
      <c r="T79" s="5">
        <v>63</v>
      </c>
      <c r="U79" s="5" t="s">
        <v>5265</v>
      </c>
      <c r="V79">
        <v>663</v>
      </c>
      <c r="W79">
        <v>66</v>
      </c>
    </row>
    <row r="80" spans="1:23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5"/>
        <v/>
      </c>
      <c r="D80" s="72" t="str">
        <f t="shared" si="6"/>
        <v/>
      </c>
      <c r="E80" s="84"/>
      <c r="F80" s="122" t="str">
        <f t="shared" si="7"/>
        <v/>
      </c>
      <c r="G80" s="117"/>
      <c r="H80" s="117"/>
      <c r="I80" s="117"/>
      <c r="J80" s="84"/>
      <c r="L80" s="75" t="str">
        <f t="shared" si="8"/>
        <v/>
      </c>
      <c r="M80" s="75" t="str">
        <f t="shared" si="9"/>
        <v/>
      </c>
      <c r="R80" s="5">
        <v>663231000</v>
      </c>
      <c r="S80" s="5" t="s">
        <v>5264</v>
      </c>
      <c r="T80" s="5">
        <v>63</v>
      </c>
      <c r="U80" s="5" t="s">
        <v>5265</v>
      </c>
      <c r="V80">
        <v>663</v>
      </c>
      <c r="W80">
        <v>66</v>
      </c>
    </row>
    <row r="81" spans="1:23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5"/>
        <v/>
      </c>
      <c r="D81" s="72" t="str">
        <f t="shared" si="6"/>
        <v/>
      </c>
      <c r="E81" s="84"/>
      <c r="F81" s="122" t="str">
        <f t="shared" si="7"/>
        <v/>
      </c>
      <c r="G81" s="117"/>
      <c r="H81" s="117"/>
      <c r="I81" s="117"/>
      <c r="J81" s="84"/>
      <c r="L81" s="75" t="str">
        <f t="shared" si="8"/>
        <v/>
      </c>
      <c r="M81" s="75" t="str">
        <f t="shared" si="9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5"/>
        <v/>
      </c>
      <c r="D82" s="72" t="str">
        <f t="shared" si="6"/>
        <v/>
      </c>
      <c r="E82" s="84"/>
      <c r="F82" s="122" t="str">
        <f t="shared" si="7"/>
        <v/>
      </c>
      <c r="G82" s="117"/>
      <c r="H82" s="117"/>
      <c r="I82" s="117"/>
      <c r="J82" s="84"/>
      <c r="L82" s="75" t="str">
        <f t="shared" si="8"/>
        <v/>
      </c>
      <c r="M82" s="75" t="str">
        <f t="shared" si="9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5"/>
        <v/>
      </c>
      <c r="D83" s="72" t="str">
        <f t="shared" si="6"/>
        <v/>
      </c>
      <c r="E83" s="84"/>
      <c r="F83" s="122" t="str">
        <f t="shared" si="7"/>
        <v/>
      </c>
      <c r="G83" s="117"/>
      <c r="H83" s="117"/>
      <c r="I83" s="117"/>
      <c r="J83" s="84"/>
      <c r="L83" s="75" t="str">
        <f t="shared" si="8"/>
        <v/>
      </c>
      <c r="M83" s="75" t="str">
        <f t="shared" si="9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5"/>
        <v/>
      </c>
      <c r="D84" s="72" t="str">
        <f t="shared" si="6"/>
        <v/>
      </c>
      <c r="E84" s="84"/>
      <c r="F84" s="122" t="str">
        <f t="shared" si="7"/>
        <v/>
      </c>
      <c r="G84" s="117"/>
      <c r="H84" s="117"/>
      <c r="I84" s="117"/>
      <c r="J84" s="84"/>
      <c r="L84" s="75" t="str">
        <f t="shared" si="8"/>
        <v/>
      </c>
      <c r="M84" s="75" t="str">
        <f t="shared" si="9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5"/>
        <v/>
      </c>
      <c r="D85" s="72" t="str">
        <f t="shared" si="6"/>
        <v/>
      </c>
      <c r="E85" s="84"/>
      <c r="F85" s="122" t="str">
        <f t="shared" si="7"/>
        <v/>
      </c>
      <c r="G85" s="117"/>
      <c r="H85" s="117"/>
      <c r="I85" s="117"/>
      <c r="J85" s="84"/>
      <c r="L85" s="75" t="str">
        <f t="shared" si="8"/>
        <v/>
      </c>
      <c r="M85" s="75" t="str">
        <f t="shared" si="9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5"/>
        <v/>
      </c>
      <c r="D86" s="72" t="str">
        <f t="shared" si="6"/>
        <v/>
      </c>
      <c r="E86" s="84"/>
      <c r="F86" s="122" t="str">
        <f t="shared" si="7"/>
        <v/>
      </c>
      <c r="G86" s="117"/>
      <c r="H86" s="117"/>
      <c r="I86" s="117"/>
      <c r="J86" s="84"/>
      <c r="L86" s="75" t="str">
        <f t="shared" si="8"/>
        <v/>
      </c>
      <c r="M86" s="75" t="str">
        <f t="shared" si="9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5"/>
        <v/>
      </c>
      <c r="D87" s="72" t="str">
        <f t="shared" si="6"/>
        <v/>
      </c>
      <c r="E87" s="84"/>
      <c r="F87" s="122" t="str">
        <f t="shared" si="7"/>
        <v/>
      </c>
      <c r="G87" s="117"/>
      <c r="H87" s="117"/>
      <c r="I87" s="117"/>
      <c r="J87" s="84"/>
      <c r="L87" s="75" t="str">
        <f t="shared" si="8"/>
        <v/>
      </c>
      <c r="M87" s="75" t="str">
        <f t="shared" si="9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5"/>
        <v/>
      </c>
      <c r="D88" s="72" t="str">
        <f t="shared" si="6"/>
        <v/>
      </c>
      <c r="E88" s="84"/>
      <c r="F88" s="122" t="str">
        <f t="shared" si="7"/>
        <v/>
      </c>
      <c r="G88" s="117"/>
      <c r="H88" s="117"/>
      <c r="I88" s="117"/>
      <c r="J88" s="84"/>
      <c r="L88" s="75" t="str">
        <f t="shared" si="8"/>
        <v/>
      </c>
      <c r="M88" s="75" t="str">
        <f t="shared" si="9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5"/>
        <v/>
      </c>
      <c r="D89" s="72" t="str">
        <f t="shared" si="6"/>
        <v/>
      </c>
      <c r="E89" s="84"/>
      <c r="F89" s="122" t="str">
        <f t="shared" si="7"/>
        <v/>
      </c>
      <c r="G89" s="117"/>
      <c r="H89" s="117"/>
      <c r="I89" s="117"/>
      <c r="J89" s="84"/>
      <c r="L89" s="75" t="str">
        <f t="shared" si="8"/>
        <v/>
      </c>
      <c r="M89" s="75" t="str">
        <f t="shared" si="9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5"/>
        <v/>
      </c>
      <c r="D90" s="72" t="str">
        <f t="shared" si="6"/>
        <v/>
      </c>
      <c r="E90" s="84"/>
      <c r="F90" s="122" t="str">
        <f t="shared" si="7"/>
        <v/>
      </c>
      <c r="G90" s="117"/>
      <c r="H90" s="117"/>
      <c r="I90" s="117"/>
      <c r="J90" s="84"/>
      <c r="L90" s="75" t="str">
        <f t="shared" si="8"/>
        <v/>
      </c>
      <c r="M90" s="75" t="str">
        <f t="shared" si="9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5"/>
        <v/>
      </c>
      <c r="D91" s="72" t="str">
        <f t="shared" si="6"/>
        <v/>
      </c>
      <c r="E91" s="84"/>
      <c r="F91" s="122" t="str">
        <f t="shared" si="7"/>
        <v/>
      </c>
      <c r="G91" s="117"/>
      <c r="H91" s="117"/>
      <c r="I91" s="117"/>
      <c r="J91" s="84"/>
      <c r="L91" s="75" t="str">
        <f t="shared" si="8"/>
        <v/>
      </c>
      <c r="M91" s="75" t="str">
        <f t="shared" si="9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5"/>
        <v/>
      </c>
      <c r="D92" s="72" t="str">
        <f t="shared" si="6"/>
        <v/>
      </c>
      <c r="E92" s="84"/>
      <c r="F92" s="122" t="str">
        <f t="shared" si="7"/>
        <v/>
      </c>
      <c r="G92" s="117"/>
      <c r="H92" s="117"/>
      <c r="I92" s="117"/>
      <c r="J92" s="84"/>
      <c r="L92" s="75" t="str">
        <f t="shared" si="8"/>
        <v/>
      </c>
      <c r="M92" s="75" t="str">
        <f t="shared" si="9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5"/>
        <v/>
      </c>
      <c r="D93" s="72" t="str">
        <f t="shared" si="6"/>
        <v/>
      </c>
      <c r="E93" s="84"/>
      <c r="F93" s="122" t="str">
        <f t="shared" si="7"/>
        <v/>
      </c>
      <c r="G93" s="117"/>
      <c r="H93" s="117"/>
      <c r="I93" s="117"/>
      <c r="J93" s="84"/>
      <c r="L93" s="75" t="str">
        <f t="shared" si="8"/>
        <v/>
      </c>
      <c r="M93" s="75" t="str">
        <f t="shared" si="9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5"/>
        <v/>
      </c>
      <c r="D94" s="72" t="str">
        <f t="shared" si="6"/>
        <v/>
      </c>
      <c r="E94" s="84"/>
      <c r="F94" s="122" t="str">
        <f t="shared" si="7"/>
        <v/>
      </c>
      <c r="G94" s="117"/>
      <c r="H94" s="117"/>
      <c r="I94" s="117"/>
      <c r="J94" s="84"/>
      <c r="L94" s="75" t="str">
        <f t="shared" si="8"/>
        <v/>
      </c>
      <c r="M94" s="75" t="str">
        <f t="shared" si="9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5"/>
        <v/>
      </c>
      <c r="D95" s="72" t="str">
        <f t="shared" si="6"/>
        <v/>
      </c>
      <c r="E95" s="84"/>
      <c r="F95" s="122" t="str">
        <f t="shared" si="7"/>
        <v/>
      </c>
      <c r="G95" s="117"/>
      <c r="H95" s="117"/>
      <c r="I95" s="117"/>
      <c r="J95" s="84"/>
      <c r="L95" s="75" t="str">
        <f t="shared" si="8"/>
        <v/>
      </c>
      <c r="M95" s="75" t="str">
        <f t="shared" si="9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5"/>
        <v/>
      </c>
      <c r="D96" s="72" t="str">
        <f t="shared" si="6"/>
        <v/>
      </c>
      <c r="E96" s="84"/>
      <c r="F96" s="122" t="str">
        <f t="shared" si="7"/>
        <v/>
      </c>
      <c r="G96" s="117"/>
      <c r="H96" s="117"/>
      <c r="I96" s="117"/>
      <c r="J96" s="84"/>
      <c r="L96" s="75" t="str">
        <f t="shared" si="8"/>
        <v/>
      </c>
      <c r="M96" s="75" t="str">
        <f t="shared" si="9"/>
        <v/>
      </c>
      <c r="R96" s="5">
        <v>722720071</v>
      </c>
      <c r="S96" s="5" t="s">
        <v>1787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5"/>
        <v/>
      </c>
      <c r="D97" s="72" t="str">
        <f t="shared" si="6"/>
        <v/>
      </c>
      <c r="E97" s="84"/>
      <c r="F97" s="122" t="str">
        <f t="shared" si="7"/>
        <v/>
      </c>
      <c r="G97" s="117"/>
      <c r="H97" s="117"/>
      <c r="I97" s="117"/>
      <c r="J97" s="84"/>
      <c r="L97" s="75" t="str">
        <f t="shared" si="8"/>
        <v/>
      </c>
      <c r="M97" s="75" t="str">
        <f t="shared" si="9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5"/>
        <v/>
      </c>
      <c r="D98" s="72" t="str">
        <f t="shared" si="6"/>
        <v/>
      </c>
      <c r="E98" s="84"/>
      <c r="F98" s="122" t="str">
        <f t="shared" si="7"/>
        <v/>
      </c>
      <c r="G98" s="117"/>
      <c r="H98" s="117"/>
      <c r="I98" s="117"/>
      <c r="J98" s="84"/>
      <c r="L98" s="75" t="str">
        <f t="shared" si="8"/>
        <v/>
      </c>
      <c r="M98" s="75" t="str">
        <f t="shared" si="9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5"/>
        <v/>
      </c>
      <c r="D99" s="72" t="str">
        <f t="shared" si="6"/>
        <v/>
      </c>
      <c r="E99" s="84"/>
      <c r="F99" s="122" t="str">
        <f t="shared" si="7"/>
        <v/>
      </c>
      <c r="G99" s="117"/>
      <c r="H99" s="117"/>
      <c r="I99" s="117"/>
      <c r="J99" s="84"/>
      <c r="L99" s="75" t="str">
        <f t="shared" si="8"/>
        <v/>
      </c>
      <c r="M99" s="75" t="str">
        <f t="shared" si="9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5"/>
        <v/>
      </c>
      <c r="D100" s="72" t="str">
        <f t="shared" si="6"/>
        <v/>
      </c>
      <c r="E100" s="84"/>
      <c r="F100" s="122" t="str">
        <f t="shared" si="7"/>
        <v/>
      </c>
      <c r="G100" s="117"/>
      <c r="H100" s="117"/>
      <c r="I100" s="117"/>
      <c r="J100" s="84"/>
      <c r="L100" s="75" t="str">
        <f t="shared" si="8"/>
        <v/>
      </c>
      <c r="M100" s="75" t="str">
        <f t="shared" si="9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5"/>
        <v/>
      </c>
      <c r="D101" s="72" t="str">
        <f t="shared" si="6"/>
        <v/>
      </c>
      <c r="E101" s="84"/>
      <c r="F101" s="122" t="str">
        <f t="shared" si="7"/>
        <v/>
      </c>
      <c r="G101" s="117"/>
      <c r="H101" s="117"/>
      <c r="I101" s="117"/>
      <c r="J101" s="84"/>
      <c r="L101" s="75" t="str">
        <f t="shared" si="8"/>
        <v/>
      </c>
      <c r="M101" s="75" t="str">
        <f t="shared" si="9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5"/>
        <v/>
      </c>
      <c r="D102" s="72" t="str">
        <f t="shared" si="6"/>
        <v/>
      </c>
      <c r="E102" s="84"/>
      <c r="F102" s="122" t="str">
        <f t="shared" si="7"/>
        <v/>
      </c>
      <c r="G102" s="117"/>
      <c r="H102" s="117"/>
      <c r="I102" s="117"/>
      <c r="J102" s="84"/>
      <c r="L102" s="75" t="str">
        <f t="shared" si="8"/>
        <v/>
      </c>
      <c r="M102" s="75" t="str">
        <f t="shared" si="9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5"/>
        <v/>
      </c>
      <c r="D103" s="72" t="str">
        <f t="shared" si="6"/>
        <v/>
      </c>
      <c r="E103" s="84"/>
      <c r="F103" s="122" t="str">
        <f t="shared" si="7"/>
        <v/>
      </c>
      <c r="G103" s="117"/>
      <c r="H103" s="117"/>
      <c r="I103" s="117"/>
      <c r="J103" s="84"/>
      <c r="L103" s="75" t="str">
        <f t="shared" si="8"/>
        <v/>
      </c>
      <c r="M103" s="75" t="str">
        <f t="shared" si="9"/>
        <v/>
      </c>
      <c r="R103" s="5">
        <v>723190071</v>
      </c>
      <c r="S103" s="5" t="s">
        <v>1788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5"/>
        <v/>
      </c>
      <c r="D104" s="72" t="str">
        <f t="shared" si="6"/>
        <v/>
      </c>
      <c r="E104" s="84"/>
      <c r="F104" s="122" t="str">
        <f t="shared" si="7"/>
        <v/>
      </c>
      <c r="G104" s="117"/>
      <c r="H104" s="117"/>
      <c r="I104" s="117"/>
      <c r="J104" s="84"/>
      <c r="L104" s="75" t="str">
        <f t="shared" si="8"/>
        <v/>
      </c>
      <c r="M104" s="75" t="str">
        <f t="shared" si="9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5"/>
        <v/>
      </c>
      <c r="D105" s="72" t="str">
        <f t="shared" si="6"/>
        <v/>
      </c>
      <c r="E105" s="84"/>
      <c r="F105" s="122" t="str">
        <f t="shared" si="7"/>
        <v/>
      </c>
      <c r="G105" s="117"/>
      <c r="H105" s="117"/>
      <c r="I105" s="117"/>
      <c r="J105" s="84"/>
      <c r="L105" s="75" t="str">
        <f t="shared" si="8"/>
        <v/>
      </c>
      <c r="M105" s="75" t="str">
        <f t="shared" si="9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5"/>
        <v/>
      </c>
      <c r="D106" s="72" t="str">
        <f t="shared" si="6"/>
        <v/>
      </c>
      <c r="E106" s="84"/>
      <c r="F106" s="122" t="str">
        <f t="shared" si="7"/>
        <v/>
      </c>
      <c r="G106" s="117"/>
      <c r="H106" s="117"/>
      <c r="I106" s="117"/>
      <c r="J106" s="84"/>
      <c r="L106" s="75" t="str">
        <f t="shared" si="8"/>
        <v/>
      </c>
      <c r="M106" s="75" t="str">
        <f t="shared" si="9"/>
        <v/>
      </c>
      <c r="R106" s="5">
        <v>818110043</v>
      </c>
      <c r="S106" s="5" t="s">
        <v>1789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5"/>
        <v/>
      </c>
      <c r="D107" s="72" t="str">
        <f t="shared" si="6"/>
        <v/>
      </c>
      <c r="E107" s="84"/>
      <c r="F107" s="122" t="str">
        <f t="shared" si="7"/>
        <v/>
      </c>
      <c r="G107" s="117"/>
      <c r="H107" s="117"/>
      <c r="I107" s="117"/>
      <c r="J107" s="84"/>
      <c r="L107" s="75" t="str">
        <f t="shared" si="8"/>
        <v/>
      </c>
      <c r="M107" s="75" t="str">
        <f t="shared" si="9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5"/>
        <v/>
      </c>
      <c r="D108" s="72" t="str">
        <f t="shared" si="6"/>
        <v/>
      </c>
      <c r="E108" s="84"/>
      <c r="F108" s="122" t="str">
        <f t="shared" si="7"/>
        <v/>
      </c>
      <c r="G108" s="117"/>
      <c r="H108" s="117"/>
      <c r="I108" s="117"/>
      <c r="J108" s="84"/>
      <c r="L108" s="75" t="str">
        <f t="shared" si="8"/>
        <v/>
      </c>
      <c r="M108" s="75" t="str">
        <f t="shared" si="9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5"/>
        <v/>
      </c>
      <c r="D109" s="72" t="str">
        <f t="shared" si="6"/>
        <v/>
      </c>
      <c r="E109" s="84"/>
      <c r="F109" s="122" t="str">
        <f t="shared" si="7"/>
        <v/>
      </c>
      <c r="G109" s="117"/>
      <c r="H109" s="117"/>
      <c r="I109" s="117"/>
      <c r="J109" s="84"/>
      <c r="L109" s="75" t="str">
        <f t="shared" si="8"/>
        <v/>
      </c>
      <c r="M109" s="75" t="str">
        <f t="shared" si="9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5"/>
        <v/>
      </c>
      <c r="D110" s="72" t="str">
        <f t="shared" si="6"/>
        <v/>
      </c>
      <c r="E110" s="84"/>
      <c r="F110" s="122" t="str">
        <f t="shared" si="7"/>
        <v/>
      </c>
      <c r="G110" s="117"/>
      <c r="H110" s="117"/>
      <c r="I110" s="117"/>
      <c r="J110" s="84"/>
      <c r="L110" s="75" t="str">
        <f t="shared" si="8"/>
        <v/>
      </c>
      <c r="M110" s="75" t="str">
        <f t="shared" si="9"/>
        <v/>
      </c>
      <c r="R110" s="5">
        <v>841320000</v>
      </c>
      <c r="S110" s="5" t="s">
        <v>1785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5"/>
        <v/>
      </c>
      <c r="D111" s="72" t="str">
        <f t="shared" si="6"/>
        <v/>
      </c>
      <c r="E111" s="84"/>
      <c r="F111" s="122" t="str">
        <f t="shared" si="7"/>
        <v/>
      </c>
      <c r="G111" s="117"/>
      <c r="H111" s="117"/>
      <c r="I111" s="117"/>
      <c r="J111" s="84"/>
      <c r="L111" s="75" t="str">
        <f t="shared" si="8"/>
        <v/>
      </c>
      <c r="M111" s="75" t="str">
        <f t="shared" si="9"/>
        <v/>
      </c>
      <c r="R111" s="221">
        <v>841320150</v>
      </c>
      <c r="S111" s="221" t="s">
        <v>3528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5"/>
        <v/>
      </c>
      <c r="D112" s="72" t="str">
        <f t="shared" si="6"/>
        <v/>
      </c>
      <c r="E112" s="84"/>
      <c r="F112" s="122" t="str">
        <f t="shared" si="7"/>
        <v/>
      </c>
      <c r="G112" s="117"/>
      <c r="H112" s="117"/>
      <c r="I112" s="117"/>
      <c r="J112" s="84"/>
      <c r="L112" s="75" t="str">
        <f t="shared" si="8"/>
        <v/>
      </c>
      <c r="M112" s="75" t="str">
        <f t="shared" si="9"/>
        <v/>
      </c>
      <c r="R112" s="221">
        <v>844320000</v>
      </c>
      <c r="S112" s="221" t="s">
        <v>5260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5"/>
        <v/>
      </c>
      <c r="D113" s="72" t="str">
        <f t="shared" si="6"/>
        <v/>
      </c>
      <c r="E113" s="84"/>
      <c r="F113" s="122" t="str">
        <f t="shared" si="7"/>
        <v/>
      </c>
      <c r="G113" s="117"/>
      <c r="H113" s="117"/>
      <c r="I113" s="117"/>
      <c r="J113" s="84"/>
      <c r="L113" s="75" t="str">
        <f t="shared" si="8"/>
        <v/>
      </c>
      <c r="M113" s="75" t="str">
        <f t="shared" si="9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5"/>
        <v/>
      </c>
      <c r="D114" s="72" t="str">
        <f t="shared" si="6"/>
        <v/>
      </c>
      <c r="E114" s="84"/>
      <c r="F114" s="122" t="str">
        <f t="shared" si="7"/>
        <v/>
      </c>
      <c r="G114" s="117"/>
      <c r="H114" s="117"/>
      <c r="I114" s="117"/>
      <c r="J114" s="84"/>
      <c r="L114" s="75" t="str">
        <f t="shared" si="8"/>
        <v/>
      </c>
      <c r="M114" s="75" t="str">
        <f t="shared" si="9"/>
        <v/>
      </c>
    </row>
    <row r="115" spans="1:23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5"/>
        <v/>
      </c>
      <c r="D115" s="72" t="str">
        <f t="shared" si="6"/>
        <v/>
      </c>
      <c r="E115" s="84"/>
      <c r="F115" s="122" t="str">
        <f t="shared" si="7"/>
        <v/>
      </c>
      <c r="G115" s="117"/>
      <c r="H115" s="117"/>
      <c r="I115" s="117"/>
      <c r="J115" s="84"/>
      <c r="L115" s="75" t="str">
        <f t="shared" si="8"/>
        <v/>
      </c>
      <c r="M115" s="75" t="str">
        <f t="shared" si="9"/>
        <v/>
      </c>
    </row>
    <row r="116" spans="1:23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5"/>
        <v/>
      </c>
      <c r="D116" s="72" t="str">
        <f t="shared" si="6"/>
        <v/>
      </c>
      <c r="E116" s="84"/>
      <c r="F116" s="122" t="str">
        <f t="shared" si="7"/>
        <v/>
      </c>
      <c r="G116" s="117"/>
      <c r="H116" s="117"/>
      <c r="I116" s="117"/>
      <c r="J116" s="84"/>
      <c r="L116" s="75" t="str">
        <f t="shared" si="8"/>
        <v/>
      </c>
      <c r="M116" s="75" t="str">
        <f t="shared" si="9"/>
        <v/>
      </c>
    </row>
    <row r="117" spans="1:23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5"/>
        <v/>
      </c>
      <c r="D117" s="72" t="str">
        <f t="shared" si="6"/>
        <v/>
      </c>
      <c r="E117" s="84"/>
      <c r="F117" s="122" t="str">
        <f t="shared" si="7"/>
        <v/>
      </c>
      <c r="G117" s="117"/>
      <c r="H117" s="117"/>
      <c r="I117" s="117"/>
      <c r="J117" s="84"/>
      <c r="L117" s="75" t="str">
        <f t="shared" si="8"/>
        <v/>
      </c>
      <c r="M117" s="75" t="str">
        <f t="shared" si="9"/>
        <v/>
      </c>
    </row>
    <row r="118" spans="1:23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5"/>
        <v/>
      </c>
      <c r="D118" s="72" t="str">
        <f t="shared" si="6"/>
        <v/>
      </c>
      <c r="E118" s="84"/>
      <c r="F118" s="122" t="str">
        <f t="shared" si="7"/>
        <v/>
      </c>
      <c r="G118" s="117"/>
      <c r="H118" s="117"/>
      <c r="I118" s="117"/>
      <c r="J118" s="84"/>
      <c r="L118" s="75" t="str">
        <f t="shared" si="8"/>
        <v/>
      </c>
      <c r="M118" s="75" t="str">
        <f t="shared" si="9"/>
        <v/>
      </c>
    </row>
    <row r="119" spans="1:23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5"/>
        <v/>
      </c>
      <c r="D119" s="72" t="str">
        <f t="shared" si="6"/>
        <v/>
      </c>
      <c r="E119" s="84"/>
      <c r="F119" s="122" t="str">
        <f t="shared" si="7"/>
        <v/>
      </c>
      <c r="G119" s="117"/>
      <c r="H119" s="117"/>
      <c r="I119" s="117"/>
      <c r="J119" s="84"/>
      <c r="L119" s="75" t="str">
        <f t="shared" si="8"/>
        <v/>
      </c>
      <c r="M119" s="75" t="str">
        <f t="shared" si="9"/>
        <v/>
      </c>
    </row>
    <row r="120" spans="1:23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5"/>
        <v/>
      </c>
      <c r="D120" s="72" t="str">
        <f t="shared" si="6"/>
        <v/>
      </c>
      <c r="E120" s="84"/>
      <c r="F120" s="122" t="str">
        <f t="shared" si="7"/>
        <v/>
      </c>
      <c r="G120" s="117"/>
      <c r="H120" s="117"/>
      <c r="I120" s="117"/>
      <c r="J120" s="84"/>
      <c r="L120" s="75" t="str">
        <f t="shared" si="8"/>
        <v/>
      </c>
      <c r="M120" s="75" t="str">
        <f t="shared" si="9"/>
        <v/>
      </c>
    </row>
    <row r="121" spans="1:23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5"/>
        <v/>
      </c>
      <c r="D121" s="72" t="str">
        <f t="shared" si="6"/>
        <v/>
      </c>
      <c r="E121" s="84"/>
      <c r="F121" s="122" t="str">
        <f t="shared" si="7"/>
        <v/>
      </c>
      <c r="G121" s="117"/>
      <c r="H121" s="117"/>
      <c r="I121" s="117"/>
      <c r="J121" s="84"/>
      <c r="L121" s="75" t="str">
        <f t="shared" si="8"/>
        <v/>
      </c>
      <c r="M121" s="75" t="str">
        <f t="shared" si="9"/>
        <v/>
      </c>
    </row>
    <row r="122" spans="1:23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5"/>
        <v/>
      </c>
      <c r="D122" s="72" t="str">
        <f t="shared" si="6"/>
        <v/>
      </c>
      <c r="E122" s="84"/>
      <c r="F122" s="122" t="str">
        <f t="shared" si="7"/>
        <v/>
      </c>
      <c r="G122" s="117"/>
      <c r="H122" s="117"/>
      <c r="I122" s="117"/>
      <c r="J122" s="84"/>
      <c r="L122" s="75" t="str">
        <f t="shared" si="8"/>
        <v/>
      </c>
      <c r="M122" s="75" t="str">
        <f t="shared" si="9"/>
        <v/>
      </c>
    </row>
    <row r="123" spans="1:23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5"/>
        <v/>
      </c>
      <c r="D123" s="72" t="str">
        <f t="shared" si="6"/>
        <v/>
      </c>
      <c r="E123" s="84"/>
      <c r="F123" s="122" t="str">
        <f t="shared" si="7"/>
        <v/>
      </c>
      <c r="G123" s="117"/>
      <c r="H123" s="117"/>
      <c r="I123" s="117"/>
      <c r="J123" s="84"/>
      <c r="L123" s="75" t="str">
        <f t="shared" si="8"/>
        <v/>
      </c>
      <c r="M123" s="75" t="str">
        <f t="shared" si="9"/>
        <v/>
      </c>
    </row>
    <row r="124" spans="1:23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5"/>
        <v/>
      </c>
      <c r="D124" s="72" t="str">
        <f t="shared" si="6"/>
        <v/>
      </c>
      <c r="E124" s="84"/>
      <c r="F124" s="122" t="str">
        <f t="shared" si="7"/>
        <v/>
      </c>
      <c r="G124" s="117"/>
      <c r="H124" s="117"/>
      <c r="I124" s="117"/>
      <c r="J124" s="84"/>
      <c r="L124" s="75" t="str">
        <f t="shared" si="8"/>
        <v/>
      </c>
      <c r="M124" s="75" t="str">
        <f t="shared" si="9"/>
        <v/>
      </c>
    </row>
    <row r="125" spans="1:23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5"/>
        <v/>
      </c>
      <c r="D125" s="72" t="str">
        <f t="shared" si="6"/>
        <v/>
      </c>
      <c r="E125" s="84"/>
      <c r="F125" s="122" t="str">
        <f t="shared" si="7"/>
        <v/>
      </c>
      <c r="G125" s="117"/>
      <c r="H125" s="117"/>
      <c r="I125" s="117"/>
      <c r="J125" s="84"/>
      <c r="L125" s="75" t="str">
        <f t="shared" si="8"/>
        <v/>
      </c>
      <c r="M125" s="75" t="str">
        <f t="shared" si="9"/>
        <v/>
      </c>
    </row>
    <row r="126" spans="1:23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5"/>
        <v/>
      </c>
      <c r="D126" s="72" t="str">
        <f t="shared" si="6"/>
        <v/>
      </c>
      <c r="E126" s="84"/>
      <c r="F126" s="122" t="str">
        <f t="shared" si="7"/>
        <v/>
      </c>
      <c r="G126" s="117"/>
      <c r="H126" s="117"/>
      <c r="I126" s="117"/>
      <c r="J126" s="84"/>
      <c r="L126" s="75" t="str">
        <f t="shared" si="8"/>
        <v/>
      </c>
      <c r="M126" s="75" t="str">
        <f t="shared" si="9"/>
        <v/>
      </c>
    </row>
    <row r="127" spans="1:23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5"/>
        <v/>
      </c>
      <c r="D127" s="72" t="str">
        <f t="shared" si="6"/>
        <v/>
      </c>
      <c r="E127" s="84"/>
      <c r="F127" s="122" t="str">
        <f t="shared" si="7"/>
        <v/>
      </c>
      <c r="G127" s="117"/>
      <c r="H127" s="117"/>
      <c r="I127" s="117"/>
      <c r="J127" s="84"/>
      <c r="L127" s="75" t="str">
        <f t="shared" si="8"/>
        <v/>
      </c>
      <c r="M127" s="75" t="str">
        <f t="shared" si="9"/>
        <v/>
      </c>
    </row>
    <row r="128" spans="1:23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5"/>
        <v/>
      </c>
      <c r="D128" s="72" t="str">
        <f t="shared" si="6"/>
        <v/>
      </c>
      <c r="E128" s="84"/>
      <c r="F128" s="122" t="str">
        <f t="shared" si="7"/>
        <v/>
      </c>
      <c r="G128" s="117"/>
      <c r="H128" s="117"/>
      <c r="I128" s="117"/>
      <c r="J128" s="84"/>
      <c r="L128" s="75" t="str">
        <f t="shared" si="8"/>
        <v/>
      </c>
      <c r="M128" s="75" t="str">
        <f t="shared" si="9"/>
        <v/>
      </c>
    </row>
    <row r="129" spans="1:13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5"/>
        <v/>
      </c>
      <c r="D129" s="72" t="str">
        <f t="shared" si="6"/>
        <v/>
      </c>
      <c r="E129" s="84"/>
      <c r="F129" s="122" t="str">
        <f t="shared" si="7"/>
        <v/>
      </c>
      <c r="G129" s="117"/>
      <c r="H129" s="117"/>
      <c r="I129" s="117"/>
      <c r="J129" s="84"/>
      <c r="L129" s="75" t="str">
        <f t="shared" si="8"/>
        <v/>
      </c>
      <c r="M129" s="75" t="str">
        <f t="shared" si="9"/>
        <v/>
      </c>
    </row>
    <row r="130" spans="1:13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5"/>
        <v/>
      </c>
      <c r="D130" s="72" t="str">
        <f t="shared" si="6"/>
        <v/>
      </c>
      <c r="E130" s="84"/>
      <c r="F130" s="122" t="str">
        <f t="shared" si="7"/>
        <v/>
      </c>
      <c r="G130" s="117"/>
      <c r="H130" s="117"/>
      <c r="I130" s="117"/>
      <c r="J130" s="84"/>
      <c r="L130" s="75" t="str">
        <f t="shared" si="8"/>
        <v/>
      </c>
      <c r="M130" s="75" t="str">
        <f t="shared" si="9"/>
        <v/>
      </c>
    </row>
    <row r="131" spans="1:13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0">IFERROR(VLOOKUP(E131,$R$6:$U$113,3,FALSE),"")</f>
        <v/>
      </c>
      <c r="D131" s="72" t="str">
        <f t="shared" ref="D131:D194" si="11">IFERROR(VLOOKUP(E131,$R$6:$U$113,4,FALSE),"")</f>
        <v/>
      </c>
      <c r="E131" s="84"/>
      <c r="F131" s="122" t="str">
        <f t="shared" ref="F131:F194" si="12">IFERROR(VLOOKUP(E131,$R$6:$U$113,2,FALSE),"")</f>
        <v/>
      </c>
      <c r="G131" s="117"/>
      <c r="H131" s="117"/>
      <c r="I131" s="117"/>
      <c r="J131" s="84"/>
      <c r="L131" s="75" t="str">
        <f t="shared" si="8"/>
        <v/>
      </c>
      <c r="M131" s="75" t="str">
        <f t="shared" si="9"/>
        <v/>
      </c>
    </row>
    <row r="132" spans="1:13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2"/>
        <v/>
      </c>
      <c r="G132" s="117"/>
      <c r="H132" s="117"/>
      <c r="I132" s="117"/>
      <c r="J132" s="84"/>
      <c r="L132" s="75" t="str">
        <f t="shared" ref="L132:L195" si="13">LEFT(E132,2)</f>
        <v/>
      </c>
      <c r="M132" s="75" t="str">
        <f t="shared" ref="M132:M195" si="14">LEFT(E132,3)</f>
        <v/>
      </c>
    </row>
    <row r="133" spans="1:13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2"/>
        <v/>
      </c>
      <c r="G133" s="117"/>
      <c r="H133" s="117"/>
      <c r="I133" s="117"/>
      <c r="J133" s="84"/>
      <c r="L133" s="75" t="str">
        <f t="shared" si="13"/>
        <v/>
      </c>
      <c r="M133" s="75" t="str">
        <f t="shared" si="14"/>
        <v/>
      </c>
    </row>
    <row r="134" spans="1:13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2"/>
        <v/>
      </c>
      <c r="G134" s="117"/>
      <c r="H134" s="117"/>
      <c r="I134" s="117"/>
      <c r="J134" s="84"/>
      <c r="L134" s="75" t="str">
        <f t="shared" si="13"/>
        <v/>
      </c>
      <c r="M134" s="75" t="str">
        <f t="shared" si="14"/>
        <v/>
      </c>
    </row>
    <row r="135" spans="1:13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2"/>
        <v/>
      </c>
      <c r="G135" s="117"/>
      <c r="H135" s="117"/>
      <c r="I135" s="117"/>
      <c r="J135" s="84"/>
      <c r="L135" s="75" t="str">
        <f t="shared" si="13"/>
        <v/>
      </c>
      <c r="M135" s="75" t="str">
        <f t="shared" si="14"/>
        <v/>
      </c>
    </row>
    <row r="136" spans="1:13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2"/>
        <v/>
      </c>
      <c r="G136" s="117"/>
      <c r="H136" s="117"/>
      <c r="I136" s="117"/>
      <c r="J136" s="84"/>
      <c r="L136" s="75" t="str">
        <f t="shared" si="13"/>
        <v/>
      </c>
      <c r="M136" s="75" t="str">
        <f t="shared" si="14"/>
        <v/>
      </c>
    </row>
    <row r="137" spans="1:13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2"/>
        <v/>
      </c>
      <c r="G137" s="117"/>
      <c r="H137" s="117"/>
      <c r="I137" s="117"/>
      <c r="J137" s="84"/>
      <c r="L137" s="75" t="str">
        <f t="shared" si="13"/>
        <v/>
      </c>
      <c r="M137" s="75" t="str">
        <f t="shared" si="14"/>
        <v/>
      </c>
    </row>
    <row r="138" spans="1:13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2"/>
        <v/>
      </c>
      <c r="G138" s="117"/>
      <c r="H138" s="117"/>
      <c r="I138" s="117"/>
      <c r="J138" s="84"/>
      <c r="L138" s="75" t="str">
        <f t="shared" si="13"/>
        <v/>
      </c>
      <c r="M138" s="75" t="str">
        <f t="shared" si="14"/>
        <v/>
      </c>
    </row>
    <row r="139" spans="1:13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2"/>
        <v/>
      </c>
      <c r="G139" s="117"/>
      <c r="H139" s="117"/>
      <c r="I139" s="117"/>
      <c r="J139" s="84"/>
      <c r="L139" s="75" t="str">
        <f t="shared" si="13"/>
        <v/>
      </c>
      <c r="M139" s="75" t="str">
        <f t="shared" si="14"/>
        <v/>
      </c>
    </row>
    <row r="140" spans="1:13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2"/>
        <v/>
      </c>
      <c r="G140" s="117"/>
      <c r="H140" s="117"/>
      <c r="I140" s="117"/>
      <c r="J140" s="84"/>
      <c r="L140" s="75" t="str">
        <f t="shared" si="13"/>
        <v/>
      </c>
      <c r="M140" s="75" t="str">
        <f t="shared" si="14"/>
        <v/>
      </c>
    </row>
    <row r="141" spans="1:13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0"/>
        <v/>
      </c>
      <c r="D141" s="72" t="str">
        <f t="shared" si="11"/>
        <v/>
      </c>
      <c r="E141" s="84"/>
      <c r="F141" s="122" t="str">
        <f t="shared" si="12"/>
        <v/>
      </c>
      <c r="G141" s="117"/>
      <c r="H141" s="117"/>
      <c r="I141" s="117"/>
      <c r="J141" s="84"/>
      <c r="L141" s="75" t="str">
        <f t="shared" si="13"/>
        <v/>
      </c>
      <c r="M141" s="75" t="str">
        <f t="shared" si="14"/>
        <v/>
      </c>
    </row>
    <row r="142" spans="1:13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0"/>
        <v/>
      </c>
      <c r="D142" s="72" t="str">
        <f t="shared" si="11"/>
        <v/>
      </c>
      <c r="E142" s="84"/>
      <c r="F142" s="122" t="str">
        <f t="shared" si="12"/>
        <v/>
      </c>
      <c r="G142" s="117"/>
      <c r="H142" s="117"/>
      <c r="I142" s="117"/>
      <c r="J142" s="84"/>
      <c r="L142" s="75" t="str">
        <f t="shared" si="13"/>
        <v/>
      </c>
      <c r="M142" s="75" t="str">
        <f t="shared" si="14"/>
        <v/>
      </c>
    </row>
    <row r="143" spans="1:13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0"/>
        <v/>
      </c>
      <c r="D143" s="72" t="str">
        <f t="shared" si="11"/>
        <v/>
      </c>
      <c r="E143" s="84"/>
      <c r="F143" s="122" t="str">
        <f t="shared" si="12"/>
        <v/>
      </c>
      <c r="G143" s="117"/>
      <c r="H143" s="117"/>
      <c r="I143" s="117"/>
      <c r="J143" s="84"/>
      <c r="L143" s="75" t="str">
        <f t="shared" si="13"/>
        <v/>
      </c>
      <c r="M143" s="75" t="str">
        <f t="shared" si="14"/>
        <v/>
      </c>
    </row>
    <row r="144" spans="1:13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0"/>
        <v/>
      </c>
      <c r="D144" s="72" t="str">
        <f t="shared" si="11"/>
        <v/>
      </c>
      <c r="E144" s="84"/>
      <c r="F144" s="122" t="str">
        <f t="shared" si="12"/>
        <v/>
      </c>
      <c r="G144" s="117"/>
      <c r="H144" s="117"/>
      <c r="I144" s="117"/>
      <c r="J144" s="84"/>
      <c r="L144" s="75" t="str">
        <f t="shared" si="13"/>
        <v/>
      </c>
      <c r="M144" s="75" t="str">
        <f t="shared" si="14"/>
        <v/>
      </c>
    </row>
    <row r="145" spans="1:13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0"/>
        <v/>
      </c>
      <c r="D145" s="72" t="str">
        <f t="shared" si="11"/>
        <v/>
      </c>
      <c r="E145" s="84"/>
      <c r="F145" s="122" t="str">
        <f t="shared" si="12"/>
        <v/>
      </c>
      <c r="G145" s="117"/>
      <c r="H145" s="117"/>
      <c r="I145" s="117"/>
      <c r="J145" s="84"/>
      <c r="L145" s="75" t="str">
        <f t="shared" si="13"/>
        <v/>
      </c>
      <c r="M145" s="75" t="str">
        <f t="shared" si="14"/>
        <v/>
      </c>
    </row>
    <row r="146" spans="1:13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0"/>
        <v/>
      </c>
      <c r="D146" s="72" t="str">
        <f t="shared" si="11"/>
        <v/>
      </c>
      <c r="E146" s="84"/>
      <c r="F146" s="122" t="str">
        <f t="shared" si="12"/>
        <v/>
      </c>
      <c r="G146" s="117"/>
      <c r="H146" s="117"/>
      <c r="I146" s="117"/>
      <c r="J146" s="84"/>
      <c r="L146" s="75" t="str">
        <f t="shared" si="13"/>
        <v/>
      </c>
      <c r="M146" s="75" t="str">
        <f t="shared" si="14"/>
        <v/>
      </c>
    </row>
    <row r="147" spans="1:13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0"/>
        <v/>
      </c>
      <c r="D147" s="72" t="str">
        <f t="shared" si="11"/>
        <v/>
      </c>
      <c r="E147" s="84"/>
      <c r="F147" s="122" t="str">
        <f t="shared" si="12"/>
        <v/>
      </c>
      <c r="G147" s="117"/>
      <c r="H147" s="117"/>
      <c r="I147" s="117"/>
      <c r="J147" s="84"/>
      <c r="L147" s="75" t="str">
        <f t="shared" si="13"/>
        <v/>
      </c>
      <c r="M147" s="75" t="str">
        <f t="shared" si="14"/>
        <v/>
      </c>
    </row>
    <row r="148" spans="1:13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0"/>
        <v/>
      </c>
      <c r="D148" s="72" t="str">
        <f t="shared" si="11"/>
        <v/>
      </c>
      <c r="E148" s="84"/>
      <c r="F148" s="122" t="str">
        <f t="shared" si="12"/>
        <v/>
      </c>
      <c r="G148" s="117"/>
      <c r="H148" s="117"/>
      <c r="I148" s="117"/>
      <c r="J148" s="84"/>
      <c r="L148" s="75" t="str">
        <f t="shared" si="13"/>
        <v/>
      </c>
      <c r="M148" s="75" t="str">
        <f t="shared" si="14"/>
        <v/>
      </c>
    </row>
    <row r="149" spans="1:13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0"/>
        <v/>
      </c>
      <c r="D149" s="72" t="str">
        <f t="shared" si="11"/>
        <v/>
      </c>
      <c r="E149" s="84"/>
      <c r="F149" s="122" t="str">
        <f t="shared" si="12"/>
        <v/>
      </c>
      <c r="G149" s="117"/>
      <c r="H149" s="117"/>
      <c r="I149" s="117"/>
      <c r="J149" s="84"/>
      <c r="L149" s="75" t="str">
        <f t="shared" si="13"/>
        <v/>
      </c>
      <c r="M149" s="75" t="str">
        <f t="shared" si="14"/>
        <v/>
      </c>
    </row>
    <row r="150" spans="1:13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0"/>
        <v/>
      </c>
      <c r="D150" s="72" t="str">
        <f t="shared" si="11"/>
        <v/>
      </c>
      <c r="E150" s="84"/>
      <c r="F150" s="122" t="str">
        <f t="shared" si="12"/>
        <v/>
      </c>
      <c r="G150" s="117"/>
      <c r="H150" s="117"/>
      <c r="I150" s="117"/>
      <c r="J150" s="84"/>
      <c r="L150" s="75" t="str">
        <f t="shared" si="13"/>
        <v/>
      </c>
      <c r="M150" s="75" t="str">
        <f t="shared" si="14"/>
        <v/>
      </c>
    </row>
    <row r="151" spans="1:13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0"/>
        <v/>
      </c>
      <c r="D151" s="72" t="str">
        <f t="shared" si="11"/>
        <v/>
      </c>
      <c r="E151" s="84"/>
      <c r="F151" s="122" t="str">
        <f t="shared" si="12"/>
        <v/>
      </c>
      <c r="G151" s="117"/>
      <c r="H151" s="117"/>
      <c r="I151" s="117"/>
      <c r="J151" s="84"/>
      <c r="L151" s="75" t="str">
        <f t="shared" si="13"/>
        <v/>
      </c>
      <c r="M151" s="75" t="str">
        <f t="shared" si="14"/>
        <v/>
      </c>
    </row>
    <row r="152" spans="1:13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0"/>
        <v/>
      </c>
      <c r="D152" s="72" t="str">
        <f t="shared" si="11"/>
        <v/>
      </c>
      <c r="E152" s="84"/>
      <c r="F152" s="122" t="str">
        <f t="shared" si="12"/>
        <v/>
      </c>
      <c r="G152" s="117"/>
      <c r="H152" s="117"/>
      <c r="I152" s="117"/>
      <c r="J152" s="84"/>
      <c r="L152" s="75" t="str">
        <f t="shared" si="13"/>
        <v/>
      </c>
      <c r="M152" s="75" t="str">
        <f t="shared" si="14"/>
        <v/>
      </c>
    </row>
    <row r="153" spans="1:13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0"/>
        <v/>
      </c>
      <c r="D153" s="72" t="str">
        <f t="shared" si="11"/>
        <v/>
      </c>
      <c r="E153" s="84"/>
      <c r="F153" s="122" t="str">
        <f t="shared" si="12"/>
        <v/>
      </c>
      <c r="G153" s="117"/>
      <c r="H153" s="117"/>
      <c r="I153" s="117"/>
      <c r="J153" s="84"/>
      <c r="L153" s="75" t="str">
        <f t="shared" si="13"/>
        <v/>
      </c>
      <c r="M153" s="75" t="str">
        <f t="shared" si="14"/>
        <v/>
      </c>
    </row>
    <row r="154" spans="1:13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0"/>
        <v/>
      </c>
      <c r="D154" s="72" t="str">
        <f t="shared" si="11"/>
        <v/>
      </c>
      <c r="E154" s="84"/>
      <c r="F154" s="122" t="str">
        <f t="shared" si="12"/>
        <v/>
      </c>
      <c r="G154" s="117"/>
      <c r="H154" s="117"/>
      <c r="I154" s="117"/>
      <c r="J154" s="84"/>
      <c r="L154" s="75" t="str">
        <f t="shared" si="13"/>
        <v/>
      </c>
      <c r="M154" s="75" t="str">
        <f t="shared" si="14"/>
        <v/>
      </c>
    </row>
    <row r="155" spans="1:13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0"/>
        <v/>
      </c>
      <c r="D155" s="72" t="str">
        <f t="shared" si="11"/>
        <v/>
      </c>
      <c r="E155" s="84"/>
      <c r="F155" s="122" t="str">
        <f t="shared" si="12"/>
        <v/>
      </c>
      <c r="G155" s="117"/>
      <c r="H155" s="117"/>
      <c r="I155" s="117"/>
      <c r="J155" s="84"/>
      <c r="L155" s="75" t="str">
        <f t="shared" si="13"/>
        <v/>
      </c>
      <c r="M155" s="75" t="str">
        <f t="shared" si="14"/>
        <v/>
      </c>
    </row>
    <row r="156" spans="1:13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0"/>
        <v/>
      </c>
      <c r="D156" s="72" t="str">
        <f t="shared" si="11"/>
        <v/>
      </c>
      <c r="E156" s="84"/>
      <c r="F156" s="122" t="str">
        <f t="shared" si="12"/>
        <v/>
      </c>
      <c r="G156" s="117"/>
      <c r="H156" s="117"/>
      <c r="I156" s="117"/>
      <c r="J156" s="84"/>
      <c r="L156" s="75" t="str">
        <f t="shared" si="13"/>
        <v/>
      </c>
      <c r="M156" s="75" t="str">
        <f t="shared" si="14"/>
        <v/>
      </c>
    </row>
    <row r="157" spans="1:13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0"/>
        <v/>
      </c>
      <c r="D157" s="72" t="str">
        <f t="shared" si="11"/>
        <v/>
      </c>
      <c r="E157" s="84"/>
      <c r="F157" s="122" t="str">
        <f t="shared" si="12"/>
        <v/>
      </c>
      <c r="G157" s="117"/>
      <c r="H157" s="117"/>
      <c r="I157" s="117"/>
      <c r="J157" s="84"/>
      <c r="L157" s="75" t="str">
        <f t="shared" si="13"/>
        <v/>
      </c>
      <c r="M157" s="75" t="str">
        <f t="shared" si="14"/>
        <v/>
      </c>
    </row>
    <row r="158" spans="1:13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0"/>
        <v/>
      </c>
      <c r="D158" s="72" t="str">
        <f t="shared" si="11"/>
        <v/>
      </c>
      <c r="E158" s="84"/>
      <c r="F158" s="122" t="str">
        <f t="shared" si="12"/>
        <v/>
      </c>
      <c r="G158" s="117"/>
      <c r="H158" s="117"/>
      <c r="I158" s="117"/>
      <c r="J158" s="84"/>
      <c r="L158" s="75" t="str">
        <f t="shared" si="13"/>
        <v/>
      </c>
      <c r="M158" s="75" t="str">
        <f t="shared" si="14"/>
        <v/>
      </c>
    </row>
    <row r="159" spans="1:13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0"/>
        <v/>
      </c>
      <c r="D159" s="72" t="str">
        <f t="shared" si="11"/>
        <v/>
      </c>
      <c r="E159" s="84"/>
      <c r="F159" s="122" t="str">
        <f t="shared" si="12"/>
        <v/>
      </c>
      <c r="G159" s="117"/>
      <c r="H159" s="117"/>
      <c r="I159" s="117"/>
      <c r="J159" s="84"/>
      <c r="L159" s="75" t="str">
        <f t="shared" si="13"/>
        <v/>
      </c>
      <c r="M159" s="75" t="str">
        <f t="shared" si="14"/>
        <v/>
      </c>
    </row>
    <row r="160" spans="1:13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0"/>
        <v/>
      </c>
      <c r="D160" s="72" t="str">
        <f t="shared" si="11"/>
        <v/>
      </c>
      <c r="E160" s="84"/>
      <c r="F160" s="122" t="str">
        <f t="shared" si="12"/>
        <v/>
      </c>
      <c r="G160" s="117"/>
      <c r="H160" s="117"/>
      <c r="I160" s="117"/>
      <c r="J160" s="84"/>
      <c r="L160" s="75" t="str">
        <f t="shared" si="13"/>
        <v/>
      </c>
      <c r="M160" s="75" t="str">
        <f t="shared" si="14"/>
        <v/>
      </c>
    </row>
    <row r="161" spans="1:13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0"/>
        <v/>
      </c>
      <c r="D161" s="72" t="str">
        <f t="shared" si="11"/>
        <v/>
      </c>
      <c r="E161" s="84"/>
      <c r="F161" s="122" t="str">
        <f t="shared" si="12"/>
        <v/>
      </c>
      <c r="G161" s="117"/>
      <c r="H161" s="117"/>
      <c r="I161" s="117"/>
      <c r="J161" s="84"/>
      <c r="L161" s="75" t="str">
        <f t="shared" si="13"/>
        <v/>
      </c>
      <c r="M161" s="75" t="str">
        <f t="shared" si="14"/>
        <v/>
      </c>
    </row>
    <row r="162" spans="1:13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0"/>
        <v/>
      </c>
      <c r="D162" s="72" t="str">
        <f t="shared" si="11"/>
        <v/>
      </c>
      <c r="E162" s="84"/>
      <c r="F162" s="122" t="str">
        <f t="shared" si="12"/>
        <v/>
      </c>
      <c r="G162" s="117"/>
      <c r="H162" s="117"/>
      <c r="I162" s="117"/>
      <c r="J162" s="84"/>
      <c r="L162" s="75" t="str">
        <f t="shared" si="13"/>
        <v/>
      </c>
      <c r="M162" s="75" t="str">
        <f t="shared" si="14"/>
        <v/>
      </c>
    </row>
    <row r="163" spans="1:13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0"/>
        <v/>
      </c>
      <c r="D163" s="72" t="str">
        <f t="shared" si="11"/>
        <v/>
      </c>
      <c r="E163" s="84"/>
      <c r="F163" s="122" t="str">
        <f t="shared" si="12"/>
        <v/>
      </c>
      <c r="G163" s="117"/>
      <c r="H163" s="117"/>
      <c r="I163" s="117"/>
      <c r="J163" s="84"/>
      <c r="L163" s="75" t="str">
        <f t="shared" si="13"/>
        <v/>
      </c>
      <c r="M163" s="75" t="str">
        <f t="shared" si="14"/>
        <v/>
      </c>
    </row>
    <row r="164" spans="1:13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0"/>
        <v/>
      </c>
      <c r="D164" s="72" t="str">
        <f t="shared" si="11"/>
        <v/>
      </c>
      <c r="E164" s="84"/>
      <c r="F164" s="122" t="str">
        <f t="shared" si="12"/>
        <v/>
      </c>
      <c r="G164" s="117"/>
      <c r="H164" s="117"/>
      <c r="I164" s="117"/>
      <c r="J164" s="84"/>
      <c r="L164" s="75" t="str">
        <f t="shared" si="13"/>
        <v/>
      </c>
      <c r="M164" s="75" t="str">
        <f t="shared" si="14"/>
        <v/>
      </c>
    </row>
    <row r="165" spans="1:13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0"/>
        <v/>
      </c>
      <c r="D165" s="72" t="str">
        <f t="shared" si="11"/>
        <v/>
      </c>
      <c r="E165" s="84"/>
      <c r="F165" s="122" t="str">
        <f t="shared" si="12"/>
        <v/>
      </c>
      <c r="G165" s="117"/>
      <c r="H165" s="117"/>
      <c r="I165" s="117"/>
      <c r="J165" s="84"/>
      <c r="L165" s="75" t="str">
        <f t="shared" si="13"/>
        <v/>
      </c>
      <c r="M165" s="75" t="str">
        <f t="shared" si="14"/>
        <v/>
      </c>
    </row>
    <row r="166" spans="1:13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0"/>
        <v/>
      </c>
      <c r="D166" s="72" t="str">
        <f t="shared" si="11"/>
        <v/>
      </c>
      <c r="E166" s="84"/>
      <c r="F166" s="122" t="str">
        <f t="shared" si="12"/>
        <v/>
      </c>
      <c r="G166" s="117"/>
      <c r="H166" s="117"/>
      <c r="I166" s="117"/>
      <c r="J166" s="84"/>
      <c r="L166" s="75" t="str">
        <f t="shared" si="13"/>
        <v/>
      </c>
      <c r="M166" s="75" t="str">
        <f t="shared" si="14"/>
        <v/>
      </c>
    </row>
    <row r="167" spans="1:13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0"/>
        <v/>
      </c>
      <c r="D167" s="72" t="str">
        <f t="shared" si="11"/>
        <v/>
      </c>
      <c r="E167" s="84"/>
      <c r="F167" s="122" t="str">
        <f t="shared" si="12"/>
        <v/>
      </c>
      <c r="G167" s="117"/>
      <c r="H167" s="117"/>
      <c r="I167" s="117"/>
      <c r="J167" s="84"/>
      <c r="L167" s="75" t="str">
        <f t="shared" si="13"/>
        <v/>
      </c>
      <c r="M167" s="75" t="str">
        <f t="shared" si="14"/>
        <v/>
      </c>
    </row>
    <row r="168" spans="1:13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0"/>
        <v/>
      </c>
      <c r="D168" s="72" t="str">
        <f t="shared" si="11"/>
        <v/>
      </c>
      <c r="E168" s="84"/>
      <c r="F168" s="122" t="str">
        <f t="shared" si="12"/>
        <v/>
      </c>
      <c r="G168" s="117"/>
      <c r="H168" s="117"/>
      <c r="I168" s="117"/>
      <c r="J168" s="84"/>
      <c r="L168" s="75" t="str">
        <f t="shared" si="13"/>
        <v/>
      </c>
      <c r="M168" s="75" t="str">
        <f t="shared" si="14"/>
        <v/>
      </c>
    </row>
    <row r="169" spans="1:13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0"/>
        <v/>
      </c>
      <c r="D169" s="72" t="str">
        <f t="shared" si="11"/>
        <v/>
      </c>
      <c r="E169" s="84"/>
      <c r="F169" s="122" t="str">
        <f t="shared" si="12"/>
        <v/>
      </c>
      <c r="G169" s="117"/>
      <c r="H169" s="117"/>
      <c r="I169" s="117"/>
      <c r="J169" s="84"/>
      <c r="L169" s="75" t="str">
        <f t="shared" si="13"/>
        <v/>
      </c>
      <c r="M169" s="75" t="str">
        <f t="shared" si="14"/>
        <v/>
      </c>
    </row>
    <row r="170" spans="1:13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0"/>
        <v/>
      </c>
      <c r="D170" s="72" t="str">
        <f t="shared" si="11"/>
        <v/>
      </c>
      <c r="E170" s="84"/>
      <c r="F170" s="122" t="str">
        <f t="shared" si="12"/>
        <v/>
      </c>
      <c r="G170" s="117"/>
      <c r="H170" s="117"/>
      <c r="I170" s="117"/>
      <c r="J170" s="84"/>
      <c r="L170" s="75" t="str">
        <f t="shared" si="13"/>
        <v/>
      </c>
      <c r="M170" s="75" t="str">
        <f t="shared" si="14"/>
        <v/>
      </c>
    </row>
    <row r="171" spans="1:13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0"/>
        <v/>
      </c>
      <c r="D171" s="72" t="str">
        <f t="shared" si="11"/>
        <v/>
      </c>
      <c r="E171" s="84"/>
      <c r="F171" s="122" t="str">
        <f t="shared" si="12"/>
        <v/>
      </c>
      <c r="G171" s="117"/>
      <c r="H171" s="117"/>
      <c r="I171" s="117"/>
      <c r="J171" s="84"/>
      <c r="L171" s="75" t="str">
        <f t="shared" si="13"/>
        <v/>
      </c>
      <c r="M171" s="75" t="str">
        <f t="shared" si="14"/>
        <v/>
      </c>
    </row>
    <row r="172" spans="1:13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0"/>
        <v/>
      </c>
      <c r="D172" s="72" t="str">
        <f t="shared" si="11"/>
        <v/>
      </c>
      <c r="E172" s="84"/>
      <c r="F172" s="122" t="str">
        <f t="shared" si="12"/>
        <v/>
      </c>
      <c r="G172" s="117"/>
      <c r="H172" s="117"/>
      <c r="I172" s="117"/>
      <c r="J172" s="84"/>
      <c r="L172" s="75" t="str">
        <f t="shared" si="13"/>
        <v/>
      </c>
      <c r="M172" s="75" t="str">
        <f t="shared" si="14"/>
        <v/>
      </c>
    </row>
    <row r="173" spans="1:13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0"/>
        <v/>
      </c>
      <c r="D173" s="72" t="str">
        <f t="shared" si="11"/>
        <v/>
      </c>
      <c r="E173" s="84"/>
      <c r="F173" s="122" t="str">
        <f t="shared" si="12"/>
        <v/>
      </c>
      <c r="G173" s="117"/>
      <c r="H173" s="117"/>
      <c r="I173" s="117"/>
      <c r="J173" s="84"/>
      <c r="L173" s="75" t="str">
        <f t="shared" si="13"/>
        <v/>
      </c>
      <c r="M173" s="75" t="str">
        <f t="shared" si="14"/>
        <v/>
      </c>
    </row>
    <row r="174" spans="1:13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0"/>
        <v/>
      </c>
      <c r="D174" s="72" t="str">
        <f t="shared" si="11"/>
        <v/>
      </c>
      <c r="E174" s="84"/>
      <c r="F174" s="122" t="str">
        <f t="shared" si="12"/>
        <v/>
      </c>
      <c r="G174" s="117"/>
      <c r="H174" s="117"/>
      <c r="I174" s="117"/>
      <c r="J174" s="84"/>
      <c r="L174" s="75" t="str">
        <f t="shared" si="13"/>
        <v/>
      </c>
      <c r="M174" s="75" t="str">
        <f t="shared" si="14"/>
        <v/>
      </c>
    </row>
    <row r="175" spans="1:13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0"/>
        <v/>
      </c>
      <c r="D175" s="72" t="str">
        <f t="shared" si="11"/>
        <v/>
      </c>
      <c r="E175" s="84"/>
      <c r="F175" s="122" t="str">
        <f t="shared" si="12"/>
        <v/>
      </c>
      <c r="G175" s="117"/>
      <c r="H175" s="117"/>
      <c r="I175" s="117"/>
      <c r="J175" s="84"/>
      <c r="L175" s="75" t="str">
        <f t="shared" si="13"/>
        <v/>
      </c>
      <c r="M175" s="75" t="str">
        <f t="shared" si="14"/>
        <v/>
      </c>
    </row>
    <row r="176" spans="1:13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0"/>
        <v/>
      </c>
      <c r="D176" s="72" t="str">
        <f t="shared" si="11"/>
        <v/>
      </c>
      <c r="E176" s="84"/>
      <c r="F176" s="122" t="str">
        <f t="shared" si="12"/>
        <v/>
      </c>
      <c r="G176" s="117"/>
      <c r="H176" s="117"/>
      <c r="I176" s="117"/>
      <c r="J176" s="84"/>
      <c r="L176" s="75" t="str">
        <f t="shared" si="13"/>
        <v/>
      </c>
      <c r="M176" s="75" t="str">
        <f t="shared" si="14"/>
        <v/>
      </c>
    </row>
    <row r="177" spans="1:13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0"/>
        <v/>
      </c>
      <c r="D177" s="72" t="str">
        <f t="shared" si="11"/>
        <v/>
      </c>
      <c r="E177" s="84"/>
      <c r="F177" s="122" t="str">
        <f t="shared" si="12"/>
        <v/>
      </c>
      <c r="G177" s="117"/>
      <c r="H177" s="117"/>
      <c r="I177" s="117"/>
      <c r="J177" s="84"/>
      <c r="L177" s="75" t="str">
        <f t="shared" si="13"/>
        <v/>
      </c>
      <c r="M177" s="75" t="str">
        <f t="shared" si="14"/>
        <v/>
      </c>
    </row>
    <row r="178" spans="1:13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0"/>
        <v/>
      </c>
      <c r="D178" s="72" t="str">
        <f t="shared" si="11"/>
        <v/>
      </c>
      <c r="E178" s="84"/>
      <c r="F178" s="122" t="str">
        <f t="shared" si="12"/>
        <v/>
      </c>
      <c r="G178" s="117"/>
      <c r="H178" s="117"/>
      <c r="I178" s="117"/>
      <c r="J178" s="84"/>
      <c r="L178" s="75" t="str">
        <f t="shared" si="13"/>
        <v/>
      </c>
      <c r="M178" s="75" t="str">
        <f t="shared" si="14"/>
        <v/>
      </c>
    </row>
    <row r="179" spans="1:13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0"/>
        <v/>
      </c>
      <c r="D179" s="72" t="str">
        <f t="shared" si="11"/>
        <v/>
      </c>
      <c r="E179" s="84"/>
      <c r="F179" s="122" t="str">
        <f t="shared" si="12"/>
        <v/>
      </c>
      <c r="G179" s="117"/>
      <c r="H179" s="117"/>
      <c r="I179" s="117"/>
      <c r="J179" s="84"/>
      <c r="L179" s="75" t="str">
        <f t="shared" si="13"/>
        <v/>
      </c>
      <c r="M179" s="75" t="str">
        <f t="shared" si="14"/>
        <v/>
      </c>
    </row>
    <row r="180" spans="1:13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0"/>
        <v/>
      </c>
      <c r="D180" s="72" t="str">
        <f t="shared" si="11"/>
        <v/>
      </c>
      <c r="E180" s="84"/>
      <c r="F180" s="122" t="str">
        <f t="shared" si="12"/>
        <v/>
      </c>
      <c r="G180" s="117"/>
      <c r="H180" s="117"/>
      <c r="I180" s="117"/>
      <c r="J180" s="84"/>
      <c r="L180" s="75" t="str">
        <f t="shared" si="13"/>
        <v/>
      </c>
      <c r="M180" s="75" t="str">
        <f t="shared" si="14"/>
        <v/>
      </c>
    </row>
    <row r="181" spans="1:13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0"/>
        <v/>
      </c>
      <c r="D181" s="72" t="str">
        <f t="shared" si="11"/>
        <v/>
      </c>
      <c r="E181" s="84"/>
      <c r="F181" s="122" t="str">
        <f t="shared" si="12"/>
        <v/>
      </c>
      <c r="G181" s="117"/>
      <c r="H181" s="117"/>
      <c r="I181" s="117"/>
      <c r="J181" s="84"/>
      <c r="L181" s="75" t="str">
        <f t="shared" si="13"/>
        <v/>
      </c>
      <c r="M181" s="75" t="str">
        <f t="shared" si="14"/>
        <v/>
      </c>
    </row>
    <row r="182" spans="1:13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0"/>
        <v/>
      </c>
      <c r="D182" s="72" t="str">
        <f t="shared" si="11"/>
        <v/>
      </c>
      <c r="E182" s="84"/>
      <c r="F182" s="122" t="str">
        <f t="shared" si="12"/>
        <v/>
      </c>
      <c r="G182" s="117"/>
      <c r="H182" s="117"/>
      <c r="I182" s="117"/>
      <c r="J182" s="84"/>
      <c r="L182" s="75" t="str">
        <f t="shared" si="13"/>
        <v/>
      </c>
      <c r="M182" s="75" t="str">
        <f t="shared" si="14"/>
        <v/>
      </c>
    </row>
    <row r="183" spans="1:13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0"/>
        <v/>
      </c>
      <c r="D183" s="72" t="str">
        <f t="shared" si="11"/>
        <v/>
      </c>
      <c r="E183" s="84"/>
      <c r="F183" s="122" t="str">
        <f t="shared" si="12"/>
        <v/>
      </c>
      <c r="G183" s="117"/>
      <c r="H183" s="117"/>
      <c r="I183" s="117"/>
      <c r="J183" s="84"/>
      <c r="L183" s="75" t="str">
        <f t="shared" si="13"/>
        <v/>
      </c>
      <c r="M183" s="75" t="str">
        <f t="shared" si="14"/>
        <v/>
      </c>
    </row>
    <row r="184" spans="1:13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0"/>
        <v/>
      </c>
      <c r="D184" s="72" t="str">
        <f t="shared" si="11"/>
        <v/>
      </c>
      <c r="E184" s="84"/>
      <c r="F184" s="122" t="str">
        <f t="shared" si="12"/>
        <v/>
      </c>
      <c r="G184" s="117"/>
      <c r="H184" s="117"/>
      <c r="I184" s="117"/>
      <c r="J184" s="84"/>
      <c r="L184" s="75" t="str">
        <f t="shared" si="13"/>
        <v/>
      </c>
      <c r="M184" s="75" t="str">
        <f t="shared" si="14"/>
        <v/>
      </c>
    </row>
    <row r="185" spans="1:13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0"/>
        <v/>
      </c>
      <c r="D185" s="72" t="str">
        <f t="shared" si="11"/>
        <v/>
      </c>
      <c r="E185" s="84"/>
      <c r="F185" s="122" t="str">
        <f t="shared" si="12"/>
        <v/>
      </c>
      <c r="G185" s="117"/>
      <c r="H185" s="117"/>
      <c r="I185" s="117"/>
      <c r="J185" s="84"/>
      <c r="L185" s="75" t="str">
        <f t="shared" si="13"/>
        <v/>
      </c>
      <c r="M185" s="75" t="str">
        <f t="shared" si="14"/>
        <v/>
      </c>
    </row>
    <row r="186" spans="1:13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0"/>
        <v/>
      </c>
      <c r="D186" s="72" t="str">
        <f t="shared" si="11"/>
        <v/>
      </c>
      <c r="E186" s="84"/>
      <c r="F186" s="122" t="str">
        <f t="shared" si="12"/>
        <v/>
      </c>
      <c r="G186" s="117"/>
      <c r="H186" s="117"/>
      <c r="I186" s="117"/>
      <c r="J186" s="84"/>
      <c r="L186" s="75" t="str">
        <f t="shared" si="13"/>
        <v/>
      </c>
      <c r="M186" s="75" t="str">
        <f t="shared" si="14"/>
        <v/>
      </c>
    </row>
    <row r="187" spans="1:13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0"/>
        <v/>
      </c>
      <c r="D187" s="72" t="str">
        <f t="shared" si="11"/>
        <v/>
      </c>
      <c r="E187" s="84"/>
      <c r="F187" s="122" t="str">
        <f t="shared" si="12"/>
        <v/>
      </c>
      <c r="G187" s="117"/>
      <c r="H187" s="117"/>
      <c r="I187" s="117"/>
      <c r="J187" s="84"/>
      <c r="L187" s="75" t="str">
        <f t="shared" si="13"/>
        <v/>
      </c>
      <c r="M187" s="75" t="str">
        <f t="shared" si="14"/>
        <v/>
      </c>
    </row>
    <row r="188" spans="1:13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0"/>
        <v/>
      </c>
      <c r="D188" s="72" t="str">
        <f t="shared" si="11"/>
        <v/>
      </c>
      <c r="E188" s="84"/>
      <c r="F188" s="122" t="str">
        <f t="shared" si="12"/>
        <v/>
      </c>
      <c r="G188" s="117"/>
      <c r="H188" s="117"/>
      <c r="I188" s="117"/>
      <c r="J188" s="84"/>
      <c r="L188" s="75" t="str">
        <f t="shared" si="13"/>
        <v/>
      </c>
      <c r="M188" s="75" t="str">
        <f t="shared" si="14"/>
        <v/>
      </c>
    </row>
    <row r="189" spans="1:13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0"/>
        <v/>
      </c>
      <c r="D189" s="72" t="str">
        <f t="shared" si="11"/>
        <v/>
      </c>
      <c r="E189" s="84"/>
      <c r="F189" s="122" t="str">
        <f t="shared" si="12"/>
        <v/>
      </c>
      <c r="G189" s="117"/>
      <c r="H189" s="117"/>
      <c r="I189" s="117"/>
      <c r="J189" s="84"/>
      <c r="L189" s="75" t="str">
        <f t="shared" si="13"/>
        <v/>
      </c>
      <c r="M189" s="75" t="str">
        <f t="shared" si="14"/>
        <v/>
      </c>
    </row>
    <row r="190" spans="1:13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0"/>
        <v/>
      </c>
      <c r="D190" s="72" t="str">
        <f t="shared" si="11"/>
        <v/>
      </c>
      <c r="E190" s="84"/>
      <c r="F190" s="122" t="str">
        <f t="shared" si="12"/>
        <v/>
      </c>
      <c r="G190" s="117"/>
      <c r="H190" s="117"/>
      <c r="I190" s="117"/>
      <c r="J190" s="84"/>
      <c r="L190" s="75" t="str">
        <f t="shared" si="13"/>
        <v/>
      </c>
      <c r="M190" s="75" t="str">
        <f t="shared" si="14"/>
        <v/>
      </c>
    </row>
    <row r="191" spans="1:13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0"/>
        <v/>
      </c>
      <c r="D191" s="72" t="str">
        <f t="shared" si="11"/>
        <v/>
      </c>
      <c r="E191" s="84"/>
      <c r="F191" s="122" t="str">
        <f t="shared" si="12"/>
        <v/>
      </c>
      <c r="G191" s="117"/>
      <c r="H191" s="117"/>
      <c r="I191" s="117"/>
      <c r="J191" s="84"/>
      <c r="L191" s="75" t="str">
        <f t="shared" si="13"/>
        <v/>
      </c>
      <c r="M191" s="75" t="str">
        <f t="shared" si="14"/>
        <v/>
      </c>
    </row>
    <row r="192" spans="1:13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0"/>
        <v/>
      </c>
      <c r="D192" s="72" t="str">
        <f t="shared" si="11"/>
        <v/>
      </c>
      <c r="E192" s="84"/>
      <c r="F192" s="122" t="str">
        <f t="shared" si="12"/>
        <v/>
      </c>
      <c r="G192" s="117"/>
      <c r="H192" s="117"/>
      <c r="I192" s="117"/>
      <c r="J192" s="84"/>
      <c r="L192" s="75" t="str">
        <f t="shared" si="13"/>
        <v/>
      </c>
      <c r="M192" s="75" t="str">
        <f t="shared" si="14"/>
        <v/>
      </c>
    </row>
    <row r="193" spans="1:13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0"/>
        <v/>
      </c>
      <c r="D193" s="72" t="str">
        <f t="shared" si="11"/>
        <v/>
      </c>
      <c r="E193" s="84"/>
      <c r="F193" s="122" t="str">
        <f t="shared" si="12"/>
        <v/>
      </c>
      <c r="G193" s="117"/>
      <c r="H193" s="117"/>
      <c r="I193" s="117"/>
      <c r="J193" s="84"/>
      <c r="L193" s="75" t="str">
        <f t="shared" si="13"/>
        <v/>
      </c>
      <c r="M193" s="75" t="str">
        <f t="shared" si="14"/>
        <v/>
      </c>
    </row>
    <row r="194" spans="1:13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0"/>
        <v/>
      </c>
      <c r="D194" s="72" t="str">
        <f t="shared" si="11"/>
        <v/>
      </c>
      <c r="E194" s="84"/>
      <c r="F194" s="122" t="str">
        <f t="shared" si="12"/>
        <v/>
      </c>
      <c r="G194" s="117"/>
      <c r="H194" s="117"/>
      <c r="I194" s="117"/>
      <c r="J194" s="84"/>
      <c r="L194" s="75" t="str">
        <f t="shared" si="13"/>
        <v/>
      </c>
      <c r="M194" s="75" t="str">
        <f t="shared" si="14"/>
        <v/>
      </c>
    </row>
    <row r="195" spans="1:13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5">IFERROR(VLOOKUP(E195,$R$6:$U$113,3,FALSE),"")</f>
        <v/>
      </c>
      <c r="D195" s="72" t="str">
        <f t="shared" ref="D195:D258" si="16">IFERROR(VLOOKUP(E195,$R$6:$U$113,4,FALSE),"")</f>
        <v/>
      </c>
      <c r="E195" s="84"/>
      <c r="F195" s="122" t="str">
        <f t="shared" ref="F195:F258" si="17">IFERROR(VLOOKUP(E195,$R$6:$U$113,2,FALSE),"")</f>
        <v/>
      </c>
      <c r="G195" s="117"/>
      <c r="H195" s="117"/>
      <c r="I195" s="117"/>
      <c r="J195" s="84"/>
      <c r="L195" s="75" t="str">
        <f t="shared" si="13"/>
        <v/>
      </c>
      <c r="M195" s="75" t="str">
        <f t="shared" si="14"/>
        <v/>
      </c>
    </row>
    <row r="196" spans="1:13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7"/>
        <v/>
      </c>
      <c r="G196" s="117"/>
      <c r="H196" s="117"/>
      <c r="I196" s="117"/>
      <c r="J196" s="84"/>
      <c r="L196" s="75" t="str">
        <f t="shared" ref="L196:L259" si="18">LEFT(E196,2)</f>
        <v/>
      </c>
      <c r="M196" s="75" t="str">
        <f t="shared" ref="M196:M259" si="19">LEFT(E196,3)</f>
        <v/>
      </c>
    </row>
    <row r="197" spans="1:13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7"/>
        <v/>
      </c>
      <c r="G197" s="117"/>
      <c r="H197" s="117"/>
      <c r="I197" s="117"/>
      <c r="J197" s="84"/>
      <c r="L197" s="75" t="str">
        <f t="shared" si="18"/>
        <v/>
      </c>
      <c r="M197" s="75" t="str">
        <f t="shared" si="19"/>
        <v/>
      </c>
    </row>
    <row r="198" spans="1:13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7"/>
        <v/>
      </c>
      <c r="G198" s="117"/>
      <c r="H198" s="117"/>
      <c r="I198" s="117"/>
      <c r="J198" s="84"/>
      <c r="L198" s="75" t="str">
        <f t="shared" si="18"/>
        <v/>
      </c>
      <c r="M198" s="75" t="str">
        <f t="shared" si="19"/>
        <v/>
      </c>
    </row>
    <row r="199" spans="1:13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7"/>
        <v/>
      </c>
      <c r="G199" s="117"/>
      <c r="H199" s="117"/>
      <c r="I199" s="117"/>
      <c r="J199" s="84"/>
      <c r="L199" s="75" t="str">
        <f t="shared" si="18"/>
        <v/>
      </c>
      <c r="M199" s="75" t="str">
        <f t="shared" si="19"/>
        <v/>
      </c>
    </row>
    <row r="200" spans="1:13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7"/>
        <v/>
      </c>
      <c r="G200" s="117"/>
      <c r="H200" s="117"/>
      <c r="I200" s="117"/>
      <c r="J200" s="84"/>
      <c r="L200" s="75" t="str">
        <f t="shared" si="18"/>
        <v/>
      </c>
      <c r="M200" s="75" t="str">
        <f t="shared" si="19"/>
        <v/>
      </c>
    </row>
    <row r="201" spans="1:13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7"/>
        <v/>
      </c>
      <c r="G201" s="117"/>
      <c r="H201" s="117"/>
      <c r="I201" s="117"/>
      <c r="J201" s="84"/>
      <c r="L201" s="75" t="str">
        <f t="shared" si="18"/>
        <v/>
      </c>
      <c r="M201" s="75" t="str">
        <f t="shared" si="19"/>
        <v/>
      </c>
    </row>
    <row r="202" spans="1:13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7"/>
        <v/>
      </c>
      <c r="G202" s="117"/>
      <c r="H202" s="117"/>
      <c r="I202" s="117"/>
      <c r="J202" s="84"/>
      <c r="L202" s="75" t="str">
        <f t="shared" si="18"/>
        <v/>
      </c>
      <c r="M202" s="75" t="str">
        <f t="shared" si="19"/>
        <v/>
      </c>
    </row>
    <row r="203" spans="1:13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7"/>
        <v/>
      </c>
      <c r="G203" s="117"/>
      <c r="H203" s="117"/>
      <c r="I203" s="117"/>
      <c r="J203" s="84"/>
      <c r="L203" s="75" t="str">
        <f t="shared" si="18"/>
        <v/>
      </c>
      <c r="M203" s="75" t="str">
        <f t="shared" si="19"/>
        <v/>
      </c>
    </row>
    <row r="204" spans="1:13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7"/>
        <v/>
      </c>
      <c r="G204" s="117"/>
      <c r="H204" s="117"/>
      <c r="I204" s="117"/>
      <c r="J204" s="84"/>
      <c r="L204" s="75" t="str">
        <f t="shared" si="18"/>
        <v/>
      </c>
      <c r="M204" s="75" t="str">
        <f t="shared" si="19"/>
        <v/>
      </c>
    </row>
    <row r="205" spans="1:13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5"/>
        <v/>
      </c>
      <c r="D205" s="72" t="str">
        <f t="shared" si="16"/>
        <v/>
      </c>
      <c r="E205" s="84"/>
      <c r="F205" s="122" t="str">
        <f t="shared" si="17"/>
        <v/>
      </c>
      <c r="G205" s="117"/>
      <c r="H205" s="117"/>
      <c r="I205" s="117"/>
      <c r="J205" s="84"/>
      <c r="L205" s="75" t="str">
        <f t="shared" si="18"/>
        <v/>
      </c>
      <c r="M205" s="75" t="str">
        <f t="shared" si="19"/>
        <v/>
      </c>
    </row>
    <row r="206" spans="1:13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5"/>
        <v/>
      </c>
      <c r="D206" s="72" t="str">
        <f t="shared" si="16"/>
        <v/>
      </c>
      <c r="E206" s="84"/>
      <c r="F206" s="122" t="str">
        <f t="shared" si="17"/>
        <v/>
      </c>
      <c r="G206" s="117"/>
      <c r="H206" s="117"/>
      <c r="I206" s="117"/>
      <c r="J206" s="84"/>
      <c r="L206" s="75" t="str">
        <f t="shared" si="18"/>
        <v/>
      </c>
      <c r="M206" s="75" t="str">
        <f t="shared" si="19"/>
        <v/>
      </c>
    </row>
    <row r="207" spans="1:13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5"/>
        <v/>
      </c>
      <c r="D207" s="72" t="str">
        <f t="shared" si="16"/>
        <v/>
      </c>
      <c r="E207" s="84"/>
      <c r="F207" s="122" t="str">
        <f t="shared" si="17"/>
        <v/>
      </c>
      <c r="G207" s="117"/>
      <c r="H207" s="117"/>
      <c r="I207" s="117"/>
      <c r="J207" s="84"/>
      <c r="L207" s="75" t="str">
        <f t="shared" si="18"/>
        <v/>
      </c>
      <c r="M207" s="75" t="str">
        <f t="shared" si="19"/>
        <v/>
      </c>
    </row>
    <row r="208" spans="1:13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5"/>
        <v/>
      </c>
      <c r="D208" s="72" t="str">
        <f t="shared" si="16"/>
        <v/>
      </c>
      <c r="E208" s="84"/>
      <c r="F208" s="122" t="str">
        <f t="shared" si="17"/>
        <v/>
      </c>
      <c r="G208" s="117"/>
      <c r="H208" s="117"/>
      <c r="I208" s="117"/>
      <c r="J208" s="84"/>
      <c r="L208" s="75" t="str">
        <f t="shared" si="18"/>
        <v/>
      </c>
      <c r="M208" s="75" t="str">
        <f t="shared" si="19"/>
        <v/>
      </c>
    </row>
    <row r="209" spans="1:13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5"/>
        <v/>
      </c>
      <c r="D209" s="72" t="str">
        <f t="shared" si="16"/>
        <v/>
      </c>
      <c r="E209" s="84"/>
      <c r="F209" s="122" t="str">
        <f t="shared" si="17"/>
        <v/>
      </c>
      <c r="G209" s="117"/>
      <c r="H209" s="117"/>
      <c r="I209" s="117"/>
      <c r="J209" s="84"/>
      <c r="L209" s="75" t="str">
        <f t="shared" si="18"/>
        <v/>
      </c>
      <c r="M209" s="75" t="str">
        <f t="shared" si="19"/>
        <v/>
      </c>
    </row>
    <row r="210" spans="1:13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5"/>
        <v/>
      </c>
      <c r="D210" s="72" t="str">
        <f t="shared" si="16"/>
        <v/>
      </c>
      <c r="E210" s="84"/>
      <c r="F210" s="122" t="str">
        <f t="shared" si="17"/>
        <v/>
      </c>
      <c r="G210" s="117"/>
      <c r="H210" s="117"/>
      <c r="I210" s="117"/>
      <c r="J210" s="84"/>
      <c r="L210" s="75" t="str">
        <f t="shared" si="18"/>
        <v/>
      </c>
      <c r="M210" s="75" t="str">
        <f t="shared" si="19"/>
        <v/>
      </c>
    </row>
    <row r="211" spans="1:13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5"/>
        <v/>
      </c>
      <c r="D211" s="72" t="str">
        <f t="shared" si="16"/>
        <v/>
      </c>
      <c r="E211" s="84"/>
      <c r="F211" s="122" t="str">
        <f t="shared" si="17"/>
        <v/>
      </c>
      <c r="G211" s="117"/>
      <c r="H211" s="117"/>
      <c r="I211" s="117"/>
      <c r="J211" s="84"/>
      <c r="L211" s="75" t="str">
        <f t="shared" si="18"/>
        <v/>
      </c>
      <c r="M211" s="75" t="str">
        <f t="shared" si="19"/>
        <v/>
      </c>
    </row>
    <row r="212" spans="1:13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5"/>
        <v/>
      </c>
      <c r="D212" s="72" t="str">
        <f t="shared" si="16"/>
        <v/>
      </c>
      <c r="E212" s="84"/>
      <c r="F212" s="122" t="str">
        <f t="shared" si="17"/>
        <v/>
      </c>
      <c r="G212" s="117"/>
      <c r="H212" s="117"/>
      <c r="I212" s="117"/>
      <c r="J212" s="84"/>
      <c r="L212" s="75" t="str">
        <f t="shared" si="18"/>
        <v/>
      </c>
      <c r="M212" s="75" t="str">
        <f t="shared" si="19"/>
        <v/>
      </c>
    </row>
    <row r="213" spans="1:13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5"/>
        <v/>
      </c>
      <c r="D213" s="72" t="str">
        <f t="shared" si="16"/>
        <v/>
      </c>
      <c r="E213" s="84"/>
      <c r="F213" s="122" t="str">
        <f t="shared" si="17"/>
        <v/>
      </c>
      <c r="G213" s="117"/>
      <c r="H213" s="117"/>
      <c r="I213" s="117"/>
      <c r="J213" s="84"/>
      <c r="L213" s="75" t="str">
        <f t="shared" si="18"/>
        <v/>
      </c>
      <c r="M213" s="75" t="str">
        <f t="shared" si="19"/>
        <v/>
      </c>
    </row>
    <row r="214" spans="1:13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5"/>
        <v/>
      </c>
      <c r="D214" s="72" t="str">
        <f t="shared" si="16"/>
        <v/>
      </c>
      <c r="E214" s="84"/>
      <c r="F214" s="122" t="str">
        <f t="shared" si="17"/>
        <v/>
      </c>
      <c r="G214" s="117"/>
      <c r="H214" s="117"/>
      <c r="I214" s="117"/>
      <c r="J214" s="84"/>
      <c r="L214" s="75" t="str">
        <f t="shared" si="18"/>
        <v/>
      </c>
      <c r="M214" s="75" t="str">
        <f t="shared" si="19"/>
        <v/>
      </c>
    </row>
    <row r="215" spans="1:13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5"/>
        <v/>
      </c>
      <c r="D215" s="72" t="str">
        <f t="shared" si="16"/>
        <v/>
      </c>
      <c r="E215" s="84"/>
      <c r="F215" s="122" t="str">
        <f t="shared" si="17"/>
        <v/>
      </c>
      <c r="G215" s="117"/>
      <c r="H215" s="117"/>
      <c r="I215" s="117"/>
      <c r="J215" s="84"/>
      <c r="L215" s="75" t="str">
        <f t="shared" si="18"/>
        <v/>
      </c>
      <c r="M215" s="75" t="str">
        <f t="shared" si="19"/>
        <v/>
      </c>
    </row>
    <row r="216" spans="1:13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5"/>
        <v/>
      </c>
      <c r="D216" s="72" t="str">
        <f t="shared" si="16"/>
        <v/>
      </c>
      <c r="E216" s="84"/>
      <c r="F216" s="122" t="str">
        <f t="shared" si="17"/>
        <v/>
      </c>
      <c r="G216" s="117"/>
      <c r="H216" s="117"/>
      <c r="I216" s="117"/>
      <c r="J216" s="84"/>
      <c r="L216" s="75" t="str">
        <f t="shared" si="18"/>
        <v/>
      </c>
      <c r="M216" s="75" t="str">
        <f t="shared" si="19"/>
        <v/>
      </c>
    </row>
    <row r="217" spans="1:13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5"/>
        <v/>
      </c>
      <c r="D217" s="72" t="str">
        <f t="shared" si="16"/>
        <v/>
      </c>
      <c r="E217" s="84"/>
      <c r="F217" s="122" t="str">
        <f t="shared" si="17"/>
        <v/>
      </c>
      <c r="G217" s="117"/>
      <c r="H217" s="117"/>
      <c r="I217" s="117"/>
      <c r="J217" s="84"/>
      <c r="L217" s="75" t="str">
        <f t="shared" si="18"/>
        <v/>
      </c>
      <c r="M217" s="75" t="str">
        <f t="shared" si="19"/>
        <v/>
      </c>
    </row>
    <row r="218" spans="1:13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5"/>
        <v/>
      </c>
      <c r="D218" s="72" t="str">
        <f t="shared" si="16"/>
        <v/>
      </c>
      <c r="E218" s="84"/>
      <c r="F218" s="122" t="str">
        <f t="shared" si="17"/>
        <v/>
      </c>
      <c r="G218" s="117"/>
      <c r="H218" s="117"/>
      <c r="I218" s="117"/>
      <c r="J218" s="84"/>
      <c r="L218" s="75" t="str">
        <f t="shared" si="18"/>
        <v/>
      </c>
      <c r="M218" s="75" t="str">
        <f t="shared" si="19"/>
        <v/>
      </c>
    </row>
    <row r="219" spans="1:13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5"/>
        <v/>
      </c>
      <c r="D219" s="72" t="str">
        <f t="shared" si="16"/>
        <v/>
      </c>
      <c r="E219" s="84"/>
      <c r="F219" s="122" t="str">
        <f t="shared" si="17"/>
        <v/>
      </c>
      <c r="G219" s="117"/>
      <c r="H219" s="117"/>
      <c r="I219" s="117"/>
      <c r="J219" s="84"/>
      <c r="L219" s="75" t="str">
        <f t="shared" si="18"/>
        <v/>
      </c>
      <c r="M219" s="75" t="str">
        <f t="shared" si="19"/>
        <v/>
      </c>
    </row>
    <row r="220" spans="1:13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5"/>
        <v/>
      </c>
      <c r="D220" s="72" t="str">
        <f t="shared" si="16"/>
        <v/>
      </c>
      <c r="E220" s="84"/>
      <c r="F220" s="122" t="str">
        <f t="shared" si="17"/>
        <v/>
      </c>
      <c r="G220" s="117"/>
      <c r="H220" s="117"/>
      <c r="I220" s="117"/>
      <c r="J220" s="84"/>
      <c r="L220" s="75" t="str">
        <f t="shared" si="18"/>
        <v/>
      </c>
      <c r="M220" s="75" t="str">
        <f t="shared" si="19"/>
        <v/>
      </c>
    </row>
    <row r="221" spans="1:13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5"/>
        <v/>
      </c>
      <c r="D221" s="72" t="str">
        <f t="shared" si="16"/>
        <v/>
      </c>
      <c r="E221" s="84"/>
      <c r="F221" s="122" t="str">
        <f t="shared" si="17"/>
        <v/>
      </c>
      <c r="G221" s="117"/>
      <c r="H221" s="117"/>
      <c r="I221" s="117"/>
      <c r="J221" s="84"/>
      <c r="L221" s="75" t="str">
        <f t="shared" si="18"/>
        <v/>
      </c>
      <c r="M221" s="75" t="str">
        <f t="shared" si="19"/>
        <v/>
      </c>
    </row>
    <row r="222" spans="1:13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5"/>
        <v/>
      </c>
      <c r="D222" s="72" t="str">
        <f t="shared" si="16"/>
        <v/>
      </c>
      <c r="E222" s="84"/>
      <c r="F222" s="122" t="str">
        <f t="shared" si="17"/>
        <v/>
      </c>
      <c r="G222" s="117"/>
      <c r="H222" s="117"/>
      <c r="I222" s="117"/>
      <c r="J222" s="84"/>
      <c r="L222" s="75" t="str">
        <f t="shared" si="18"/>
        <v/>
      </c>
      <c r="M222" s="75" t="str">
        <f t="shared" si="19"/>
        <v/>
      </c>
    </row>
    <row r="223" spans="1:13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5"/>
        <v/>
      </c>
      <c r="D223" s="72" t="str">
        <f t="shared" si="16"/>
        <v/>
      </c>
      <c r="E223" s="84"/>
      <c r="F223" s="122" t="str">
        <f t="shared" si="17"/>
        <v/>
      </c>
      <c r="G223" s="117"/>
      <c r="H223" s="117"/>
      <c r="I223" s="117"/>
      <c r="J223" s="84"/>
      <c r="L223" s="75" t="str">
        <f t="shared" si="18"/>
        <v/>
      </c>
      <c r="M223" s="75" t="str">
        <f t="shared" si="19"/>
        <v/>
      </c>
    </row>
    <row r="224" spans="1:13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5"/>
        <v/>
      </c>
      <c r="D224" s="72" t="str">
        <f t="shared" si="16"/>
        <v/>
      </c>
      <c r="E224" s="84"/>
      <c r="F224" s="122" t="str">
        <f t="shared" si="17"/>
        <v/>
      </c>
      <c r="G224" s="117"/>
      <c r="H224" s="117"/>
      <c r="I224" s="117"/>
      <c r="J224" s="84"/>
      <c r="L224" s="75" t="str">
        <f t="shared" si="18"/>
        <v/>
      </c>
      <c r="M224" s="75" t="str">
        <f t="shared" si="19"/>
        <v/>
      </c>
    </row>
    <row r="225" spans="1:13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5"/>
        <v/>
      </c>
      <c r="D225" s="72" t="str">
        <f t="shared" si="16"/>
        <v/>
      </c>
      <c r="E225" s="84"/>
      <c r="F225" s="122" t="str">
        <f t="shared" si="17"/>
        <v/>
      </c>
      <c r="G225" s="117"/>
      <c r="H225" s="117"/>
      <c r="I225" s="117"/>
      <c r="J225" s="84"/>
      <c r="L225" s="75" t="str">
        <f t="shared" si="18"/>
        <v/>
      </c>
      <c r="M225" s="75" t="str">
        <f t="shared" si="19"/>
        <v/>
      </c>
    </row>
    <row r="226" spans="1:13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5"/>
        <v/>
      </c>
      <c r="D226" s="72" t="str">
        <f t="shared" si="16"/>
        <v/>
      </c>
      <c r="E226" s="84"/>
      <c r="F226" s="122" t="str">
        <f t="shared" si="17"/>
        <v/>
      </c>
      <c r="G226" s="117"/>
      <c r="H226" s="117"/>
      <c r="I226" s="117"/>
      <c r="J226" s="84"/>
      <c r="L226" s="75" t="str">
        <f t="shared" si="18"/>
        <v/>
      </c>
      <c r="M226" s="75" t="str">
        <f t="shared" si="19"/>
        <v/>
      </c>
    </row>
    <row r="227" spans="1:13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5"/>
        <v/>
      </c>
      <c r="D227" s="72" t="str">
        <f t="shared" si="16"/>
        <v/>
      </c>
      <c r="E227" s="84"/>
      <c r="F227" s="122" t="str">
        <f t="shared" si="17"/>
        <v/>
      </c>
      <c r="G227" s="117"/>
      <c r="H227" s="117"/>
      <c r="I227" s="117"/>
      <c r="J227" s="84"/>
      <c r="L227" s="75" t="str">
        <f t="shared" si="18"/>
        <v/>
      </c>
      <c r="M227" s="75" t="str">
        <f t="shared" si="19"/>
        <v/>
      </c>
    </row>
    <row r="228" spans="1:13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5"/>
        <v/>
      </c>
      <c r="D228" s="72" t="str">
        <f t="shared" si="16"/>
        <v/>
      </c>
      <c r="E228" s="84"/>
      <c r="F228" s="122" t="str">
        <f t="shared" si="17"/>
        <v/>
      </c>
      <c r="G228" s="117"/>
      <c r="H228" s="117"/>
      <c r="I228" s="117"/>
      <c r="J228" s="84"/>
      <c r="L228" s="75" t="str">
        <f t="shared" si="18"/>
        <v/>
      </c>
      <c r="M228" s="75" t="str">
        <f t="shared" si="19"/>
        <v/>
      </c>
    </row>
    <row r="229" spans="1:13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5"/>
        <v/>
      </c>
      <c r="D229" s="72" t="str">
        <f t="shared" si="16"/>
        <v/>
      </c>
      <c r="E229" s="84"/>
      <c r="F229" s="122" t="str">
        <f t="shared" si="17"/>
        <v/>
      </c>
      <c r="G229" s="117"/>
      <c r="H229" s="117"/>
      <c r="I229" s="117"/>
      <c r="J229" s="84"/>
      <c r="L229" s="75" t="str">
        <f t="shared" si="18"/>
        <v/>
      </c>
      <c r="M229" s="75" t="str">
        <f t="shared" si="19"/>
        <v/>
      </c>
    </row>
    <row r="230" spans="1:13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5"/>
        <v/>
      </c>
      <c r="D230" s="72" t="str">
        <f t="shared" si="16"/>
        <v/>
      </c>
      <c r="E230" s="84"/>
      <c r="F230" s="122" t="str">
        <f t="shared" si="17"/>
        <v/>
      </c>
      <c r="G230" s="117"/>
      <c r="H230" s="117"/>
      <c r="I230" s="117"/>
      <c r="J230" s="84"/>
      <c r="L230" s="75" t="str">
        <f t="shared" si="18"/>
        <v/>
      </c>
      <c r="M230" s="75" t="str">
        <f t="shared" si="19"/>
        <v/>
      </c>
    </row>
    <row r="231" spans="1:13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5"/>
        <v/>
      </c>
      <c r="D231" s="72" t="str">
        <f t="shared" si="16"/>
        <v/>
      </c>
      <c r="E231" s="84"/>
      <c r="F231" s="122" t="str">
        <f t="shared" si="17"/>
        <v/>
      </c>
      <c r="G231" s="117"/>
      <c r="H231" s="117"/>
      <c r="I231" s="117"/>
      <c r="J231" s="84"/>
      <c r="L231" s="75" t="str">
        <f t="shared" si="18"/>
        <v/>
      </c>
      <c r="M231" s="75" t="str">
        <f t="shared" si="19"/>
        <v/>
      </c>
    </row>
    <row r="232" spans="1:13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5"/>
        <v/>
      </c>
      <c r="D232" s="72" t="str">
        <f t="shared" si="16"/>
        <v/>
      </c>
      <c r="E232" s="84"/>
      <c r="F232" s="122" t="str">
        <f t="shared" si="17"/>
        <v/>
      </c>
      <c r="G232" s="117"/>
      <c r="H232" s="117"/>
      <c r="I232" s="117"/>
      <c r="J232" s="84"/>
      <c r="L232" s="75" t="str">
        <f t="shared" si="18"/>
        <v/>
      </c>
      <c r="M232" s="75" t="str">
        <f t="shared" si="19"/>
        <v/>
      </c>
    </row>
    <row r="233" spans="1:13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5"/>
        <v/>
      </c>
      <c r="D233" s="72" t="str">
        <f t="shared" si="16"/>
        <v/>
      </c>
      <c r="E233" s="84"/>
      <c r="F233" s="122" t="str">
        <f t="shared" si="17"/>
        <v/>
      </c>
      <c r="G233" s="117"/>
      <c r="H233" s="117"/>
      <c r="I233" s="117"/>
      <c r="J233" s="84"/>
      <c r="L233" s="75" t="str">
        <f t="shared" si="18"/>
        <v/>
      </c>
      <c r="M233" s="75" t="str">
        <f t="shared" si="19"/>
        <v/>
      </c>
    </row>
    <row r="234" spans="1:13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5"/>
        <v/>
      </c>
      <c r="D234" s="72" t="str">
        <f t="shared" si="16"/>
        <v/>
      </c>
      <c r="E234" s="84"/>
      <c r="F234" s="122" t="str">
        <f t="shared" si="17"/>
        <v/>
      </c>
      <c r="G234" s="117"/>
      <c r="H234" s="117"/>
      <c r="I234" s="117"/>
      <c r="J234" s="84"/>
      <c r="L234" s="75" t="str">
        <f t="shared" si="18"/>
        <v/>
      </c>
      <c r="M234" s="75" t="str">
        <f t="shared" si="19"/>
        <v/>
      </c>
    </row>
    <row r="235" spans="1:13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5"/>
        <v/>
      </c>
      <c r="D235" s="72" t="str">
        <f t="shared" si="16"/>
        <v/>
      </c>
      <c r="E235" s="84"/>
      <c r="F235" s="122" t="str">
        <f t="shared" si="17"/>
        <v/>
      </c>
      <c r="G235" s="117"/>
      <c r="H235" s="117"/>
      <c r="I235" s="117"/>
      <c r="J235" s="84"/>
      <c r="L235" s="75" t="str">
        <f t="shared" si="18"/>
        <v/>
      </c>
      <c r="M235" s="75" t="str">
        <f t="shared" si="19"/>
        <v/>
      </c>
    </row>
    <row r="236" spans="1:13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5"/>
        <v/>
      </c>
      <c r="D236" s="72" t="str">
        <f t="shared" si="16"/>
        <v/>
      </c>
      <c r="E236" s="84"/>
      <c r="F236" s="122" t="str">
        <f t="shared" si="17"/>
        <v/>
      </c>
      <c r="G236" s="117"/>
      <c r="H236" s="117"/>
      <c r="I236" s="117"/>
      <c r="J236" s="84"/>
      <c r="L236" s="75" t="str">
        <f t="shared" si="18"/>
        <v/>
      </c>
      <c r="M236" s="75" t="str">
        <f t="shared" si="19"/>
        <v/>
      </c>
    </row>
    <row r="237" spans="1:13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5"/>
        <v/>
      </c>
      <c r="D237" s="72" t="str">
        <f t="shared" si="16"/>
        <v/>
      </c>
      <c r="E237" s="84"/>
      <c r="F237" s="122" t="str">
        <f t="shared" si="17"/>
        <v/>
      </c>
      <c r="G237" s="117"/>
      <c r="H237" s="117"/>
      <c r="I237" s="117"/>
      <c r="J237" s="84"/>
      <c r="L237" s="75" t="str">
        <f t="shared" si="18"/>
        <v/>
      </c>
      <c r="M237" s="75" t="str">
        <f t="shared" si="19"/>
        <v/>
      </c>
    </row>
    <row r="238" spans="1:13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5"/>
        <v/>
      </c>
      <c r="D238" s="72" t="str">
        <f t="shared" si="16"/>
        <v/>
      </c>
      <c r="E238" s="84"/>
      <c r="F238" s="122" t="str">
        <f t="shared" si="17"/>
        <v/>
      </c>
      <c r="G238" s="117"/>
      <c r="H238" s="117"/>
      <c r="I238" s="117"/>
      <c r="J238" s="84"/>
      <c r="L238" s="75" t="str">
        <f t="shared" si="18"/>
        <v/>
      </c>
      <c r="M238" s="75" t="str">
        <f t="shared" si="19"/>
        <v/>
      </c>
    </row>
    <row r="239" spans="1:13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5"/>
        <v/>
      </c>
      <c r="D239" s="72" t="str">
        <f t="shared" si="16"/>
        <v/>
      </c>
      <c r="E239" s="84"/>
      <c r="F239" s="122" t="str">
        <f t="shared" si="17"/>
        <v/>
      </c>
      <c r="G239" s="117"/>
      <c r="H239" s="117"/>
      <c r="I239" s="117"/>
      <c r="J239" s="84"/>
      <c r="L239" s="75" t="str">
        <f t="shared" si="18"/>
        <v/>
      </c>
      <c r="M239" s="75" t="str">
        <f t="shared" si="19"/>
        <v/>
      </c>
    </row>
    <row r="240" spans="1:13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5"/>
        <v/>
      </c>
      <c r="D240" s="72" t="str">
        <f t="shared" si="16"/>
        <v/>
      </c>
      <c r="E240" s="84"/>
      <c r="F240" s="122" t="str">
        <f t="shared" si="17"/>
        <v/>
      </c>
      <c r="G240" s="117"/>
      <c r="H240" s="117"/>
      <c r="I240" s="117"/>
      <c r="J240" s="84"/>
      <c r="L240" s="75" t="str">
        <f t="shared" si="18"/>
        <v/>
      </c>
      <c r="M240" s="75" t="str">
        <f t="shared" si="19"/>
        <v/>
      </c>
    </row>
    <row r="241" spans="1:13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5"/>
        <v/>
      </c>
      <c r="D241" s="72" t="str">
        <f t="shared" si="16"/>
        <v/>
      </c>
      <c r="E241" s="84"/>
      <c r="F241" s="122" t="str">
        <f t="shared" si="17"/>
        <v/>
      </c>
      <c r="G241" s="117"/>
      <c r="H241" s="117"/>
      <c r="I241" s="117"/>
      <c r="J241" s="84"/>
      <c r="L241" s="75" t="str">
        <f t="shared" si="18"/>
        <v/>
      </c>
      <c r="M241" s="75" t="str">
        <f t="shared" si="19"/>
        <v/>
      </c>
    </row>
    <row r="242" spans="1:13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5"/>
        <v/>
      </c>
      <c r="D242" s="72" t="str">
        <f t="shared" si="16"/>
        <v/>
      </c>
      <c r="E242" s="84"/>
      <c r="F242" s="122" t="str">
        <f t="shared" si="17"/>
        <v/>
      </c>
      <c r="G242" s="117"/>
      <c r="H242" s="117"/>
      <c r="I242" s="117"/>
      <c r="J242" s="84"/>
      <c r="L242" s="75" t="str">
        <f t="shared" si="18"/>
        <v/>
      </c>
      <c r="M242" s="75" t="str">
        <f t="shared" si="19"/>
        <v/>
      </c>
    </row>
    <row r="243" spans="1:13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5"/>
        <v/>
      </c>
      <c r="D243" s="72" t="str">
        <f t="shared" si="16"/>
        <v/>
      </c>
      <c r="E243" s="84"/>
      <c r="F243" s="122" t="str">
        <f t="shared" si="17"/>
        <v/>
      </c>
      <c r="G243" s="117"/>
      <c r="H243" s="117"/>
      <c r="I243" s="117"/>
      <c r="J243" s="84"/>
      <c r="L243" s="75" t="str">
        <f t="shared" si="18"/>
        <v/>
      </c>
      <c r="M243" s="75" t="str">
        <f t="shared" si="19"/>
        <v/>
      </c>
    </row>
    <row r="244" spans="1:13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5"/>
        <v/>
      </c>
      <c r="D244" s="72" t="str">
        <f t="shared" si="16"/>
        <v/>
      </c>
      <c r="E244" s="84"/>
      <c r="F244" s="122" t="str">
        <f t="shared" si="17"/>
        <v/>
      </c>
      <c r="G244" s="117"/>
      <c r="H244" s="117"/>
      <c r="I244" s="117"/>
      <c r="J244" s="84"/>
      <c r="L244" s="75" t="str">
        <f t="shared" si="18"/>
        <v/>
      </c>
      <c r="M244" s="75" t="str">
        <f t="shared" si="19"/>
        <v/>
      </c>
    </row>
    <row r="245" spans="1:13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5"/>
        <v/>
      </c>
      <c r="D245" s="72" t="str">
        <f t="shared" si="16"/>
        <v/>
      </c>
      <c r="E245" s="84"/>
      <c r="F245" s="122" t="str">
        <f t="shared" si="17"/>
        <v/>
      </c>
      <c r="G245" s="117"/>
      <c r="H245" s="117"/>
      <c r="I245" s="117"/>
      <c r="J245" s="84"/>
      <c r="L245" s="75" t="str">
        <f t="shared" si="18"/>
        <v/>
      </c>
      <c r="M245" s="75" t="str">
        <f t="shared" si="19"/>
        <v/>
      </c>
    </row>
    <row r="246" spans="1:13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5"/>
        <v/>
      </c>
      <c r="D246" s="72" t="str">
        <f t="shared" si="16"/>
        <v/>
      </c>
      <c r="E246" s="84"/>
      <c r="F246" s="122" t="str">
        <f t="shared" si="17"/>
        <v/>
      </c>
      <c r="G246" s="117"/>
      <c r="H246" s="117"/>
      <c r="I246" s="117"/>
      <c r="J246" s="84"/>
      <c r="L246" s="75" t="str">
        <f t="shared" si="18"/>
        <v/>
      </c>
      <c r="M246" s="75" t="str">
        <f t="shared" si="19"/>
        <v/>
      </c>
    </row>
    <row r="247" spans="1:13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5"/>
        <v/>
      </c>
      <c r="D247" s="72" t="str">
        <f t="shared" si="16"/>
        <v/>
      </c>
      <c r="E247" s="84"/>
      <c r="F247" s="122" t="str">
        <f t="shared" si="17"/>
        <v/>
      </c>
      <c r="G247" s="117"/>
      <c r="H247" s="117"/>
      <c r="I247" s="117"/>
      <c r="J247" s="84"/>
      <c r="L247" s="75" t="str">
        <f t="shared" si="18"/>
        <v/>
      </c>
      <c r="M247" s="75" t="str">
        <f t="shared" si="19"/>
        <v/>
      </c>
    </row>
    <row r="248" spans="1:13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5"/>
        <v/>
      </c>
      <c r="D248" s="72" t="str">
        <f t="shared" si="16"/>
        <v/>
      </c>
      <c r="E248" s="84"/>
      <c r="F248" s="122" t="str">
        <f t="shared" si="17"/>
        <v/>
      </c>
      <c r="G248" s="117"/>
      <c r="H248" s="117"/>
      <c r="I248" s="117"/>
      <c r="J248" s="84"/>
      <c r="L248" s="75" t="str">
        <f t="shared" si="18"/>
        <v/>
      </c>
      <c r="M248" s="75" t="str">
        <f t="shared" si="19"/>
        <v/>
      </c>
    </row>
    <row r="249" spans="1:13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5"/>
        <v/>
      </c>
      <c r="D249" s="72" t="str">
        <f t="shared" si="16"/>
        <v/>
      </c>
      <c r="E249" s="84"/>
      <c r="F249" s="122" t="str">
        <f t="shared" si="17"/>
        <v/>
      </c>
      <c r="G249" s="117"/>
      <c r="H249" s="117"/>
      <c r="I249" s="117"/>
      <c r="J249" s="84"/>
      <c r="L249" s="75" t="str">
        <f t="shared" si="18"/>
        <v/>
      </c>
      <c r="M249" s="75" t="str">
        <f t="shared" si="19"/>
        <v/>
      </c>
    </row>
    <row r="250" spans="1:13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5"/>
        <v/>
      </c>
      <c r="D250" s="72" t="str">
        <f t="shared" si="16"/>
        <v/>
      </c>
      <c r="E250" s="84"/>
      <c r="F250" s="122" t="str">
        <f t="shared" si="17"/>
        <v/>
      </c>
      <c r="G250" s="117"/>
      <c r="H250" s="117"/>
      <c r="I250" s="117"/>
      <c r="J250" s="84"/>
      <c r="L250" s="75" t="str">
        <f t="shared" si="18"/>
        <v/>
      </c>
      <c r="M250" s="75" t="str">
        <f t="shared" si="19"/>
        <v/>
      </c>
    </row>
    <row r="251" spans="1:13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5"/>
        <v/>
      </c>
      <c r="D251" s="72" t="str">
        <f t="shared" si="16"/>
        <v/>
      </c>
      <c r="E251" s="84"/>
      <c r="F251" s="122" t="str">
        <f t="shared" si="17"/>
        <v/>
      </c>
      <c r="G251" s="117"/>
      <c r="H251" s="117"/>
      <c r="I251" s="117"/>
      <c r="J251" s="84"/>
      <c r="L251" s="75" t="str">
        <f t="shared" si="18"/>
        <v/>
      </c>
      <c r="M251" s="75" t="str">
        <f t="shared" si="19"/>
        <v/>
      </c>
    </row>
    <row r="252" spans="1:13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5"/>
        <v/>
      </c>
      <c r="D252" s="72" t="str">
        <f t="shared" si="16"/>
        <v/>
      </c>
      <c r="E252" s="84"/>
      <c r="F252" s="122" t="str">
        <f t="shared" si="17"/>
        <v/>
      </c>
      <c r="G252" s="117"/>
      <c r="H252" s="117"/>
      <c r="I252" s="117"/>
      <c r="J252" s="84"/>
      <c r="L252" s="75" t="str">
        <f t="shared" si="18"/>
        <v/>
      </c>
      <c r="M252" s="75" t="str">
        <f t="shared" si="19"/>
        <v/>
      </c>
    </row>
    <row r="253" spans="1:13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5"/>
        <v/>
      </c>
      <c r="D253" s="72" t="str">
        <f t="shared" si="16"/>
        <v/>
      </c>
      <c r="E253" s="84"/>
      <c r="F253" s="122" t="str">
        <f t="shared" si="17"/>
        <v/>
      </c>
      <c r="G253" s="117"/>
      <c r="H253" s="117"/>
      <c r="I253" s="117"/>
      <c r="J253" s="84"/>
      <c r="L253" s="75" t="str">
        <f t="shared" si="18"/>
        <v/>
      </c>
      <c r="M253" s="75" t="str">
        <f t="shared" si="19"/>
        <v/>
      </c>
    </row>
    <row r="254" spans="1:13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5"/>
        <v/>
      </c>
      <c r="D254" s="72" t="str">
        <f t="shared" si="16"/>
        <v/>
      </c>
      <c r="E254" s="84"/>
      <c r="F254" s="122" t="str">
        <f t="shared" si="17"/>
        <v/>
      </c>
      <c r="G254" s="117"/>
      <c r="H254" s="117"/>
      <c r="I254" s="117"/>
      <c r="J254" s="84"/>
      <c r="L254" s="75" t="str">
        <f t="shared" si="18"/>
        <v/>
      </c>
      <c r="M254" s="75" t="str">
        <f t="shared" si="19"/>
        <v/>
      </c>
    </row>
    <row r="255" spans="1:13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5"/>
        <v/>
      </c>
      <c r="D255" s="72" t="str">
        <f t="shared" si="16"/>
        <v/>
      </c>
      <c r="E255" s="84"/>
      <c r="F255" s="122" t="str">
        <f t="shared" si="17"/>
        <v/>
      </c>
      <c r="G255" s="117"/>
      <c r="H255" s="117"/>
      <c r="I255" s="117"/>
      <c r="J255" s="84"/>
      <c r="L255" s="75" t="str">
        <f t="shared" si="18"/>
        <v/>
      </c>
      <c r="M255" s="75" t="str">
        <f t="shared" si="19"/>
        <v/>
      </c>
    </row>
    <row r="256" spans="1:13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5"/>
        <v/>
      </c>
      <c r="D256" s="72" t="str">
        <f t="shared" si="16"/>
        <v/>
      </c>
      <c r="E256" s="84"/>
      <c r="F256" s="122" t="str">
        <f t="shared" si="17"/>
        <v/>
      </c>
      <c r="G256" s="117"/>
      <c r="H256" s="117"/>
      <c r="I256" s="117"/>
      <c r="J256" s="84"/>
      <c r="L256" s="75" t="str">
        <f t="shared" si="18"/>
        <v/>
      </c>
      <c r="M256" s="75" t="str">
        <f t="shared" si="19"/>
        <v/>
      </c>
    </row>
    <row r="257" spans="1:13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5"/>
        <v/>
      </c>
      <c r="D257" s="72" t="str">
        <f t="shared" si="16"/>
        <v/>
      </c>
      <c r="E257" s="84"/>
      <c r="F257" s="122" t="str">
        <f t="shared" si="17"/>
        <v/>
      </c>
      <c r="G257" s="117"/>
      <c r="H257" s="117"/>
      <c r="I257" s="117"/>
      <c r="J257" s="84"/>
      <c r="L257" s="75" t="str">
        <f t="shared" si="18"/>
        <v/>
      </c>
      <c r="M257" s="75" t="str">
        <f t="shared" si="19"/>
        <v/>
      </c>
    </row>
    <row r="258" spans="1:13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5"/>
        <v/>
      </c>
      <c r="D258" s="72" t="str">
        <f t="shared" si="16"/>
        <v/>
      </c>
      <c r="E258" s="84"/>
      <c r="F258" s="122" t="str">
        <f t="shared" si="17"/>
        <v/>
      </c>
      <c r="G258" s="117"/>
      <c r="H258" s="117"/>
      <c r="I258" s="117"/>
      <c r="J258" s="84"/>
      <c r="L258" s="75" t="str">
        <f t="shared" si="18"/>
        <v/>
      </c>
      <c r="M258" s="75" t="str">
        <f t="shared" si="19"/>
        <v/>
      </c>
    </row>
    <row r="259" spans="1:13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0">IFERROR(VLOOKUP(E259,$R$6:$U$113,3,FALSE),"")</f>
        <v/>
      </c>
      <c r="D259" s="72" t="str">
        <f t="shared" ref="D259:D322" si="21">IFERROR(VLOOKUP(E259,$R$6:$U$113,4,FALSE),"")</f>
        <v/>
      </c>
      <c r="E259" s="84"/>
      <c r="F259" s="122" t="str">
        <f t="shared" ref="F259:F322" si="22">IFERROR(VLOOKUP(E259,$R$6:$U$113,2,FALSE),"")</f>
        <v/>
      </c>
      <c r="G259" s="117"/>
      <c r="H259" s="117"/>
      <c r="I259" s="117"/>
      <c r="J259" s="84"/>
      <c r="L259" s="75" t="str">
        <f t="shared" si="18"/>
        <v/>
      </c>
      <c r="M259" s="75" t="str">
        <f t="shared" si="19"/>
        <v/>
      </c>
    </row>
    <row r="260" spans="1:13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2"/>
        <v/>
      </c>
      <c r="G260" s="117"/>
      <c r="H260" s="117"/>
      <c r="I260" s="117"/>
      <c r="J260" s="84"/>
      <c r="L260" s="75" t="str">
        <f t="shared" ref="L260:L323" si="23">LEFT(E260,2)</f>
        <v/>
      </c>
      <c r="M260" s="75" t="str">
        <f t="shared" ref="M260:M323" si="24">LEFT(E260,3)</f>
        <v/>
      </c>
    </row>
    <row r="261" spans="1:13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2"/>
        <v/>
      </c>
      <c r="G261" s="117"/>
      <c r="H261" s="117"/>
      <c r="I261" s="117"/>
      <c r="J261" s="84"/>
      <c r="L261" s="75" t="str">
        <f t="shared" si="23"/>
        <v/>
      </c>
      <c r="M261" s="75" t="str">
        <f t="shared" si="24"/>
        <v/>
      </c>
    </row>
    <row r="262" spans="1:13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2"/>
        <v/>
      </c>
      <c r="G262" s="117"/>
      <c r="H262" s="117"/>
      <c r="I262" s="117"/>
      <c r="J262" s="84"/>
      <c r="L262" s="75" t="str">
        <f t="shared" si="23"/>
        <v/>
      </c>
      <c r="M262" s="75" t="str">
        <f t="shared" si="24"/>
        <v/>
      </c>
    </row>
    <row r="263" spans="1:13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0"/>
        <v/>
      </c>
      <c r="D263" s="72" t="str">
        <f t="shared" si="21"/>
        <v/>
      </c>
      <c r="E263" s="84"/>
      <c r="F263" s="122" t="str">
        <f t="shared" si="22"/>
        <v/>
      </c>
      <c r="G263" s="117"/>
      <c r="H263" s="117"/>
      <c r="I263" s="117"/>
      <c r="J263" s="84"/>
      <c r="L263" s="75" t="str">
        <f t="shared" si="23"/>
        <v/>
      </c>
      <c r="M263" s="75" t="str">
        <f t="shared" si="24"/>
        <v/>
      </c>
    </row>
    <row r="264" spans="1:13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0"/>
        <v/>
      </c>
      <c r="D264" s="72" t="str">
        <f t="shared" si="21"/>
        <v/>
      </c>
      <c r="E264" s="84"/>
      <c r="F264" s="122" t="str">
        <f t="shared" si="22"/>
        <v/>
      </c>
      <c r="G264" s="117"/>
      <c r="H264" s="117"/>
      <c r="I264" s="117"/>
      <c r="J264" s="84"/>
      <c r="L264" s="75" t="str">
        <f t="shared" si="23"/>
        <v/>
      </c>
      <c r="M264" s="75" t="str">
        <f t="shared" si="24"/>
        <v/>
      </c>
    </row>
    <row r="265" spans="1:13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0"/>
        <v/>
      </c>
      <c r="D265" s="72" t="str">
        <f t="shared" si="21"/>
        <v/>
      </c>
      <c r="E265" s="84"/>
      <c r="F265" s="122" t="str">
        <f t="shared" si="22"/>
        <v/>
      </c>
      <c r="G265" s="117"/>
      <c r="H265" s="117"/>
      <c r="I265" s="117"/>
      <c r="J265" s="84"/>
      <c r="L265" s="75" t="str">
        <f t="shared" si="23"/>
        <v/>
      </c>
      <c r="M265" s="75" t="str">
        <f t="shared" si="24"/>
        <v/>
      </c>
    </row>
    <row r="266" spans="1:13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0"/>
        <v/>
      </c>
      <c r="D266" s="72" t="str">
        <f t="shared" si="21"/>
        <v/>
      </c>
      <c r="E266" s="84"/>
      <c r="F266" s="122" t="str">
        <f t="shared" si="22"/>
        <v/>
      </c>
      <c r="G266" s="117"/>
      <c r="H266" s="117"/>
      <c r="I266" s="117"/>
      <c r="J266" s="84"/>
      <c r="L266" s="75" t="str">
        <f t="shared" si="23"/>
        <v/>
      </c>
      <c r="M266" s="75" t="str">
        <f t="shared" si="24"/>
        <v/>
      </c>
    </row>
    <row r="267" spans="1:13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0"/>
        <v/>
      </c>
      <c r="D267" s="72" t="str">
        <f t="shared" si="21"/>
        <v/>
      </c>
      <c r="E267" s="84"/>
      <c r="F267" s="122" t="str">
        <f t="shared" si="22"/>
        <v/>
      </c>
      <c r="G267" s="117"/>
      <c r="H267" s="117"/>
      <c r="I267" s="117"/>
      <c r="J267" s="84"/>
      <c r="L267" s="75" t="str">
        <f t="shared" si="23"/>
        <v/>
      </c>
      <c r="M267" s="75" t="str">
        <f t="shared" si="24"/>
        <v/>
      </c>
    </row>
    <row r="268" spans="1:13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0"/>
        <v/>
      </c>
      <c r="D268" s="72" t="str">
        <f t="shared" si="21"/>
        <v/>
      </c>
      <c r="E268" s="84"/>
      <c r="F268" s="122" t="str">
        <f t="shared" si="22"/>
        <v/>
      </c>
      <c r="G268" s="117"/>
      <c r="H268" s="117"/>
      <c r="I268" s="117"/>
      <c r="J268" s="84"/>
      <c r="L268" s="75" t="str">
        <f t="shared" si="23"/>
        <v/>
      </c>
      <c r="M268" s="75" t="str">
        <f t="shared" si="24"/>
        <v/>
      </c>
    </row>
    <row r="269" spans="1:13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0"/>
        <v/>
      </c>
      <c r="D269" s="72" t="str">
        <f t="shared" si="21"/>
        <v/>
      </c>
      <c r="E269" s="84"/>
      <c r="F269" s="122" t="str">
        <f t="shared" si="22"/>
        <v/>
      </c>
      <c r="G269" s="117"/>
      <c r="H269" s="117"/>
      <c r="I269" s="117"/>
      <c r="J269" s="84"/>
      <c r="L269" s="75" t="str">
        <f t="shared" si="23"/>
        <v/>
      </c>
      <c r="M269" s="75" t="str">
        <f t="shared" si="24"/>
        <v/>
      </c>
    </row>
    <row r="270" spans="1:13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0"/>
        <v/>
      </c>
      <c r="D270" s="72" t="str">
        <f t="shared" si="21"/>
        <v/>
      </c>
      <c r="E270" s="84"/>
      <c r="F270" s="122" t="str">
        <f t="shared" si="22"/>
        <v/>
      </c>
      <c r="G270" s="117"/>
      <c r="H270" s="117"/>
      <c r="I270" s="117"/>
      <c r="J270" s="84"/>
      <c r="L270" s="75" t="str">
        <f t="shared" si="23"/>
        <v/>
      </c>
      <c r="M270" s="75" t="str">
        <f t="shared" si="24"/>
        <v/>
      </c>
    </row>
    <row r="271" spans="1:13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0"/>
        <v/>
      </c>
      <c r="D271" s="72" t="str">
        <f t="shared" si="21"/>
        <v/>
      </c>
      <c r="E271" s="84"/>
      <c r="F271" s="122" t="str">
        <f t="shared" si="22"/>
        <v/>
      </c>
      <c r="G271" s="117"/>
      <c r="H271" s="117"/>
      <c r="I271" s="117"/>
      <c r="J271" s="84"/>
      <c r="L271" s="75" t="str">
        <f t="shared" si="23"/>
        <v/>
      </c>
      <c r="M271" s="75" t="str">
        <f t="shared" si="24"/>
        <v/>
      </c>
    </row>
    <row r="272" spans="1:13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0"/>
        <v/>
      </c>
      <c r="D272" s="72" t="str">
        <f t="shared" si="21"/>
        <v/>
      </c>
      <c r="E272" s="84"/>
      <c r="F272" s="122" t="str">
        <f t="shared" si="22"/>
        <v/>
      </c>
      <c r="G272" s="117"/>
      <c r="H272" s="117"/>
      <c r="I272" s="117"/>
      <c r="J272" s="84"/>
      <c r="L272" s="75" t="str">
        <f t="shared" si="23"/>
        <v/>
      </c>
      <c r="M272" s="75" t="str">
        <f t="shared" si="24"/>
        <v/>
      </c>
    </row>
    <row r="273" spans="1:13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0"/>
        <v/>
      </c>
      <c r="D273" s="72" t="str">
        <f t="shared" si="21"/>
        <v/>
      </c>
      <c r="E273" s="84"/>
      <c r="F273" s="122" t="str">
        <f t="shared" si="22"/>
        <v/>
      </c>
      <c r="G273" s="117"/>
      <c r="H273" s="117"/>
      <c r="I273" s="117"/>
      <c r="J273" s="84"/>
      <c r="L273" s="75" t="str">
        <f t="shared" si="23"/>
        <v/>
      </c>
      <c r="M273" s="75" t="str">
        <f t="shared" si="24"/>
        <v/>
      </c>
    </row>
    <row r="274" spans="1:13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0"/>
        <v/>
      </c>
      <c r="D274" s="72" t="str">
        <f t="shared" si="21"/>
        <v/>
      </c>
      <c r="E274" s="84"/>
      <c r="F274" s="122" t="str">
        <f t="shared" si="22"/>
        <v/>
      </c>
      <c r="G274" s="117"/>
      <c r="H274" s="117"/>
      <c r="I274" s="117"/>
      <c r="J274" s="84"/>
      <c r="L274" s="75" t="str">
        <f t="shared" si="23"/>
        <v/>
      </c>
      <c r="M274" s="75" t="str">
        <f t="shared" si="24"/>
        <v/>
      </c>
    </row>
    <row r="275" spans="1:13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0"/>
        <v/>
      </c>
      <c r="D275" s="72" t="str">
        <f t="shared" si="21"/>
        <v/>
      </c>
      <c r="E275" s="84"/>
      <c r="F275" s="122" t="str">
        <f t="shared" si="22"/>
        <v/>
      </c>
      <c r="G275" s="117"/>
      <c r="H275" s="117"/>
      <c r="I275" s="117"/>
      <c r="J275" s="84"/>
      <c r="L275" s="75" t="str">
        <f t="shared" si="23"/>
        <v/>
      </c>
      <c r="M275" s="75" t="str">
        <f t="shared" si="24"/>
        <v/>
      </c>
    </row>
    <row r="276" spans="1:13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0"/>
        <v/>
      </c>
      <c r="D276" s="72" t="str">
        <f t="shared" si="21"/>
        <v/>
      </c>
      <c r="E276" s="84"/>
      <c r="F276" s="122" t="str">
        <f t="shared" si="22"/>
        <v/>
      </c>
      <c r="G276" s="117"/>
      <c r="H276" s="117"/>
      <c r="I276" s="117"/>
      <c r="J276" s="84"/>
      <c r="L276" s="75" t="str">
        <f t="shared" si="23"/>
        <v/>
      </c>
      <c r="M276" s="75" t="str">
        <f t="shared" si="24"/>
        <v/>
      </c>
    </row>
    <row r="277" spans="1:13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0"/>
        <v/>
      </c>
      <c r="D277" s="72" t="str">
        <f t="shared" si="21"/>
        <v/>
      </c>
      <c r="E277" s="84"/>
      <c r="F277" s="122" t="str">
        <f t="shared" si="22"/>
        <v/>
      </c>
      <c r="G277" s="117"/>
      <c r="H277" s="117"/>
      <c r="I277" s="117"/>
      <c r="J277" s="84"/>
      <c r="L277" s="75" t="str">
        <f t="shared" si="23"/>
        <v/>
      </c>
      <c r="M277" s="75" t="str">
        <f t="shared" si="24"/>
        <v/>
      </c>
    </row>
    <row r="278" spans="1:13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0"/>
        <v/>
      </c>
      <c r="D278" s="72" t="str">
        <f t="shared" si="21"/>
        <v/>
      </c>
      <c r="E278" s="84"/>
      <c r="F278" s="122" t="str">
        <f t="shared" si="22"/>
        <v/>
      </c>
      <c r="G278" s="117"/>
      <c r="H278" s="117"/>
      <c r="I278" s="117"/>
      <c r="J278" s="84"/>
      <c r="L278" s="75" t="str">
        <f t="shared" si="23"/>
        <v/>
      </c>
      <c r="M278" s="75" t="str">
        <f t="shared" si="24"/>
        <v/>
      </c>
    </row>
    <row r="279" spans="1:13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0"/>
        <v/>
      </c>
      <c r="D279" s="72" t="str">
        <f t="shared" si="21"/>
        <v/>
      </c>
      <c r="E279" s="84"/>
      <c r="F279" s="122" t="str">
        <f t="shared" si="22"/>
        <v/>
      </c>
      <c r="G279" s="117"/>
      <c r="H279" s="117"/>
      <c r="I279" s="117"/>
      <c r="J279" s="84"/>
      <c r="L279" s="75" t="str">
        <f t="shared" si="23"/>
        <v/>
      </c>
      <c r="M279" s="75" t="str">
        <f t="shared" si="24"/>
        <v/>
      </c>
    </row>
    <row r="280" spans="1:13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0"/>
        <v/>
      </c>
      <c r="D280" s="72" t="str">
        <f t="shared" si="21"/>
        <v/>
      </c>
      <c r="E280" s="84"/>
      <c r="F280" s="122" t="str">
        <f t="shared" si="22"/>
        <v/>
      </c>
      <c r="G280" s="117"/>
      <c r="H280" s="117"/>
      <c r="I280" s="117"/>
      <c r="J280" s="84"/>
      <c r="L280" s="75" t="str">
        <f t="shared" si="23"/>
        <v/>
      </c>
      <c r="M280" s="75" t="str">
        <f t="shared" si="24"/>
        <v/>
      </c>
    </row>
    <row r="281" spans="1:13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0"/>
        <v/>
      </c>
      <c r="D281" s="72" t="str">
        <f t="shared" si="21"/>
        <v/>
      </c>
      <c r="E281" s="84"/>
      <c r="F281" s="122" t="str">
        <f t="shared" si="22"/>
        <v/>
      </c>
      <c r="G281" s="117"/>
      <c r="H281" s="117"/>
      <c r="I281" s="117"/>
      <c r="J281" s="84"/>
      <c r="L281" s="75" t="str">
        <f t="shared" si="23"/>
        <v/>
      </c>
      <c r="M281" s="75" t="str">
        <f t="shared" si="24"/>
        <v/>
      </c>
    </row>
    <row r="282" spans="1:13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0"/>
        <v/>
      </c>
      <c r="D282" s="72" t="str">
        <f t="shared" si="21"/>
        <v/>
      </c>
      <c r="E282" s="84"/>
      <c r="F282" s="122" t="str">
        <f t="shared" si="22"/>
        <v/>
      </c>
      <c r="G282" s="117"/>
      <c r="H282" s="117"/>
      <c r="I282" s="117"/>
      <c r="J282" s="84"/>
      <c r="L282" s="75" t="str">
        <f t="shared" si="23"/>
        <v/>
      </c>
      <c r="M282" s="75" t="str">
        <f t="shared" si="24"/>
        <v/>
      </c>
    </row>
    <row r="283" spans="1:13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0"/>
        <v/>
      </c>
      <c r="D283" s="72" t="str">
        <f t="shared" si="21"/>
        <v/>
      </c>
      <c r="E283" s="84"/>
      <c r="F283" s="122" t="str">
        <f t="shared" si="22"/>
        <v/>
      </c>
      <c r="G283" s="117"/>
      <c r="H283" s="117"/>
      <c r="I283" s="117"/>
      <c r="J283" s="84"/>
      <c r="L283" s="75" t="str">
        <f t="shared" si="23"/>
        <v/>
      </c>
      <c r="M283" s="75" t="str">
        <f t="shared" si="24"/>
        <v/>
      </c>
    </row>
    <row r="284" spans="1:13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0"/>
        <v/>
      </c>
      <c r="D284" s="72" t="str">
        <f t="shared" si="21"/>
        <v/>
      </c>
      <c r="E284" s="84"/>
      <c r="F284" s="122" t="str">
        <f t="shared" si="22"/>
        <v/>
      </c>
      <c r="G284" s="117"/>
      <c r="H284" s="117"/>
      <c r="I284" s="117"/>
      <c r="J284" s="84"/>
      <c r="L284" s="75" t="str">
        <f t="shared" si="23"/>
        <v/>
      </c>
      <c r="M284" s="75" t="str">
        <f t="shared" si="24"/>
        <v/>
      </c>
    </row>
    <row r="285" spans="1:13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0"/>
        <v/>
      </c>
      <c r="D285" s="72" t="str">
        <f t="shared" si="21"/>
        <v/>
      </c>
      <c r="E285" s="84"/>
      <c r="F285" s="122" t="str">
        <f t="shared" si="22"/>
        <v/>
      </c>
      <c r="G285" s="117"/>
      <c r="H285" s="117"/>
      <c r="I285" s="117"/>
      <c r="J285" s="84"/>
      <c r="L285" s="75" t="str">
        <f t="shared" si="23"/>
        <v/>
      </c>
      <c r="M285" s="75" t="str">
        <f t="shared" si="24"/>
        <v/>
      </c>
    </row>
    <row r="286" spans="1:13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0"/>
        <v/>
      </c>
      <c r="D286" s="72" t="str">
        <f t="shared" si="21"/>
        <v/>
      </c>
      <c r="E286" s="84"/>
      <c r="F286" s="122" t="str">
        <f t="shared" si="22"/>
        <v/>
      </c>
      <c r="G286" s="117"/>
      <c r="H286" s="117"/>
      <c r="I286" s="117"/>
      <c r="J286" s="84"/>
      <c r="L286" s="75" t="str">
        <f t="shared" si="23"/>
        <v/>
      </c>
      <c r="M286" s="75" t="str">
        <f t="shared" si="24"/>
        <v/>
      </c>
    </row>
    <row r="287" spans="1:13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0"/>
        <v/>
      </c>
      <c r="D287" s="72" t="str">
        <f t="shared" si="21"/>
        <v/>
      </c>
      <c r="E287" s="84"/>
      <c r="F287" s="122" t="str">
        <f t="shared" si="22"/>
        <v/>
      </c>
      <c r="G287" s="117"/>
      <c r="H287" s="117"/>
      <c r="I287" s="117"/>
      <c r="J287" s="84"/>
      <c r="L287" s="75" t="str">
        <f t="shared" si="23"/>
        <v/>
      </c>
      <c r="M287" s="75" t="str">
        <f t="shared" si="24"/>
        <v/>
      </c>
    </row>
    <row r="288" spans="1:13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0"/>
        <v/>
      </c>
      <c r="D288" s="72" t="str">
        <f t="shared" si="21"/>
        <v/>
      </c>
      <c r="E288" s="84"/>
      <c r="F288" s="122" t="str">
        <f t="shared" si="22"/>
        <v/>
      </c>
      <c r="G288" s="117"/>
      <c r="H288" s="117"/>
      <c r="I288" s="117"/>
      <c r="J288" s="84"/>
      <c r="L288" s="75" t="str">
        <f t="shared" si="23"/>
        <v/>
      </c>
      <c r="M288" s="75" t="str">
        <f t="shared" si="24"/>
        <v/>
      </c>
    </row>
    <row r="289" spans="1:13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0"/>
        <v/>
      </c>
      <c r="D289" s="72" t="str">
        <f t="shared" si="21"/>
        <v/>
      </c>
      <c r="E289" s="84"/>
      <c r="F289" s="122" t="str">
        <f t="shared" si="22"/>
        <v/>
      </c>
      <c r="G289" s="117"/>
      <c r="H289" s="117"/>
      <c r="I289" s="117"/>
      <c r="J289" s="84"/>
      <c r="L289" s="75" t="str">
        <f t="shared" si="23"/>
        <v/>
      </c>
      <c r="M289" s="75" t="str">
        <f t="shared" si="24"/>
        <v/>
      </c>
    </row>
    <row r="290" spans="1:13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0"/>
        <v/>
      </c>
      <c r="D290" s="72" t="str">
        <f t="shared" si="21"/>
        <v/>
      </c>
      <c r="E290" s="84"/>
      <c r="F290" s="122" t="str">
        <f t="shared" si="22"/>
        <v/>
      </c>
      <c r="G290" s="117"/>
      <c r="H290" s="117"/>
      <c r="I290" s="117"/>
      <c r="J290" s="84"/>
      <c r="L290" s="75" t="str">
        <f t="shared" si="23"/>
        <v/>
      </c>
      <c r="M290" s="75" t="str">
        <f t="shared" si="24"/>
        <v/>
      </c>
    </row>
    <row r="291" spans="1:13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0"/>
        <v/>
      </c>
      <c r="D291" s="72" t="str">
        <f t="shared" si="21"/>
        <v/>
      </c>
      <c r="E291" s="84"/>
      <c r="F291" s="122" t="str">
        <f t="shared" si="22"/>
        <v/>
      </c>
      <c r="G291" s="117"/>
      <c r="H291" s="117"/>
      <c r="I291" s="117"/>
      <c r="J291" s="84"/>
      <c r="L291" s="75" t="str">
        <f t="shared" si="23"/>
        <v/>
      </c>
      <c r="M291" s="75" t="str">
        <f t="shared" si="24"/>
        <v/>
      </c>
    </row>
    <row r="292" spans="1:13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0"/>
        <v/>
      </c>
      <c r="D292" s="72" t="str">
        <f t="shared" si="21"/>
        <v/>
      </c>
      <c r="E292" s="84"/>
      <c r="F292" s="122" t="str">
        <f t="shared" si="22"/>
        <v/>
      </c>
      <c r="G292" s="117"/>
      <c r="H292" s="117"/>
      <c r="I292" s="117"/>
      <c r="J292" s="84"/>
      <c r="L292" s="75" t="str">
        <f t="shared" si="23"/>
        <v/>
      </c>
      <c r="M292" s="75" t="str">
        <f t="shared" si="24"/>
        <v/>
      </c>
    </row>
    <row r="293" spans="1:13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0"/>
        <v/>
      </c>
      <c r="D293" s="72" t="str">
        <f t="shared" si="21"/>
        <v/>
      </c>
      <c r="E293" s="84"/>
      <c r="F293" s="122" t="str">
        <f t="shared" si="22"/>
        <v/>
      </c>
      <c r="G293" s="117"/>
      <c r="H293" s="117"/>
      <c r="I293" s="117"/>
      <c r="J293" s="84"/>
      <c r="L293" s="75" t="str">
        <f t="shared" si="23"/>
        <v/>
      </c>
      <c r="M293" s="75" t="str">
        <f t="shared" si="24"/>
        <v/>
      </c>
    </row>
    <row r="294" spans="1:13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0"/>
        <v/>
      </c>
      <c r="D294" s="72" t="str">
        <f t="shared" si="21"/>
        <v/>
      </c>
      <c r="E294" s="84"/>
      <c r="F294" s="122" t="str">
        <f t="shared" si="22"/>
        <v/>
      </c>
      <c r="G294" s="117"/>
      <c r="H294" s="117"/>
      <c r="I294" s="117"/>
      <c r="J294" s="84"/>
      <c r="L294" s="75" t="str">
        <f t="shared" si="23"/>
        <v/>
      </c>
      <c r="M294" s="75" t="str">
        <f t="shared" si="24"/>
        <v/>
      </c>
    </row>
    <row r="295" spans="1:13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0"/>
        <v/>
      </c>
      <c r="D295" s="72" t="str">
        <f t="shared" si="21"/>
        <v/>
      </c>
      <c r="E295" s="84"/>
      <c r="F295" s="122" t="str">
        <f t="shared" si="22"/>
        <v/>
      </c>
      <c r="G295" s="117"/>
      <c r="H295" s="117"/>
      <c r="I295" s="117"/>
      <c r="J295" s="84"/>
      <c r="L295" s="75" t="str">
        <f t="shared" si="23"/>
        <v/>
      </c>
      <c r="M295" s="75" t="str">
        <f t="shared" si="24"/>
        <v/>
      </c>
    </row>
    <row r="296" spans="1:13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0"/>
        <v/>
      </c>
      <c r="D296" s="72" t="str">
        <f t="shared" si="21"/>
        <v/>
      </c>
      <c r="E296" s="84"/>
      <c r="F296" s="122" t="str">
        <f t="shared" si="22"/>
        <v/>
      </c>
      <c r="G296" s="117"/>
      <c r="H296" s="117"/>
      <c r="I296" s="117"/>
      <c r="J296" s="84"/>
      <c r="L296" s="75" t="str">
        <f t="shared" si="23"/>
        <v/>
      </c>
      <c r="M296" s="75" t="str">
        <f t="shared" si="24"/>
        <v/>
      </c>
    </row>
    <row r="297" spans="1:13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0"/>
        <v/>
      </c>
      <c r="D297" s="72" t="str">
        <f t="shared" si="21"/>
        <v/>
      </c>
      <c r="E297" s="84"/>
      <c r="F297" s="122" t="str">
        <f t="shared" si="22"/>
        <v/>
      </c>
      <c r="G297" s="117"/>
      <c r="H297" s="117"/>
      <c r="I297" s="117"/>
      <c r="J297" s="84"/>
      <c r="L297" s="75" t="str">
        <f t="shared" si="23"/>
        <v/>
      </c>
      <c r="M297" s="75" t="str">
        <f t="shared" si="24"/>
        <v/>
      </c>
    </row>
    <row r="298" spans="1:13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0"/>
        <v/>
      </c>
      <c r="D298" s="72" t="str">
        <f t="shared" si="21"/>
        <v/>
      </c>
      <c r="E298" s="84"/>
      <c r="F298" s="122" t="str">
        <f t="shared" si="22"/>
        <v/>
      </c>
      <c r="G298" s="117"/>
      <c r="H298" s="117"/>
      <c r="I298" s="117"/>
      <c r="J298" s="84"/>
      <c r="L298" s="75" t="str">
        <f t="shared" si="23"/>
        <v/>
      </c>
      <c r="M298" s="75" t="str">
        <f t="shared" si="24"/>
        <v/>
      </c>
    </row>
    <row r="299" spans="1:13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0"/>
        <v/>
      </c>
      <c r="D299" s="72" t="str">
        <f t="shared" si="21"/>
        <v/>
      </c>
      <c r="E299" s="84"/>
      <c r="F299" s="122" t="str">
        <f t="shared" si="22"/>
        <v/>
      </c>
      <c r="G299" s="117"/>
      <c r="H299" s="117"/>
      <c r="I299" s="117"/>
      <c r="J299" s="84"/>
      <c r="L299" s="75" t="str">
        <f t="shared" si="23"/>
        <v/>
      </c>
      <c r="M299" s="75" t="str">
        <f t="shared" si="24"/>
        <v/>
      </c>
    </row>
    <row r="300" spans="1:13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0"/>
        <v/>
      </c>
      <c r="D300" s="72" t="str">
        <f t="shared" si="21"/>
        <v/>
      </c>
      <c r="E300" s="84"/>
      <c r="F300" s="122" t="str">
        <f t="shared" si="22"/>
        <v/>
      </c>
      <c r="G300" s="117"/>
      <c r="H300" s="117"/>
      <c r="I300" s="117"/>
      <c r="J300" s="84"/>
      <c r="L300" s="75" t="str">
        <f t="shared" si="23"/>
        <v/>
      </c>
      <c r="M300" s="75" t="str">
        <f t="shared" si="24"/>
        <v/>
      </c>
    </row>
    <row r="301" spans="1:13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0"/>
        <v/>
      </c>
      <c r="D301" s="72" t="str">
        <f t="shared" si="21"/>
        <v/>
      </c>
      <c r="E301" s="84"/>
      <c r="F301" s="122" t="str">
        <f t="shared" si="22"/>
        <v/>
      </c>
      <c r="G301" s="117"/>
      <c r="H301" s="117"/>
      <c r="I301" s="117"/>
      <c r="J301" s="84"/>
      <c r="L301" s="75" t="str">
        <f t="shared" si="23"/>
        <v/>
      </c>
      <c r="M301" s="75" t="str">
        <f t="shared" si="24"/>
        <v/>
      </c>
    </row>
    <row r="302" spans="1:13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0"/>
        <v/>
      </c>
      <c r="D302" s="72" t="str">
        <f t="shared" si="21"/>
        <v/>
      </c>
      <c r="E302" s="84"/>
      <c r="F302" s="122" t="str">
        <f t="shared" si="22"/>
        <v/>
      </c>
      <c r="G302" s="117"/>
      <c r="H302" s="117"/>
      <c r="I302" s="117"/>
      <c r="J302" s="84"/>
      <c r="L302" s="75" t="str">
        <f t="shared" si="23"/>
        <v/>
      </c>
      <c r="M302" s="75" t="str">
        <f t="shared" si="24"/>
        <v/>
      </c>
    </row>
    <row r="303" spans="1:13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0"/>
        <v/>
      </c>
      <c r="D303" s="72" t="str">
        <f t="shared" si="21"/>
        <v/>
      </c>
      <c r="E303" s="84"/>
      <c r="F303" s="122" t="str">
        <f t="shared" si="22"/>
        <v/>
      </c>
      <c r="G303" s="117"/>
      <c r="H303" s="117"/>
      <c r="I303" s="117"/>
      <c r="J303" s="84"/>
      <c r="L303" s="75" t="str">
        <f t="shared" si="23"/>
        <v/>
      </c>
      <c r="M303" s="75" t="str">
        <f t="shared" si="24"/>
        <v/>
      </c>
    </row>
    <row r="304" spans="1:13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0"/>
        <v/>
      </c>
      <c r="D304" s="72" t="str">
        <f t="shared" si="21"/>
        <v/>
      </c>
      <c r="E304" s="84"/>
      <c r="F304" s="122" t="str">
        <f t="shared" si="22"/>
        <v/>
      </c>
      <c r="G304" s="117"/>
      <c r="H304" s="117"/>
      <c r="I304" s="117"/>
      <c r="J304" s="84"/>
      <c r="L304" s="75" t="str">
        <f t="shared" si="23"/>
        <v/>
      </c>
      <c r="M304" s="75" t="str">
        <f t="shared" si="24"/>
        <v/>
      </c>
    </row>
    <row r="305" spans="1:13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0"/>
        <v/>
      </c>
      <c r="D305" s="72" t="str">
        <f t="shared" si="21"/>
        <v/>
      </c>
      <c r="E305" s="84"/>
      <c r="F305" s="122" t="str">
        <f t="shared" si="22"/>
        <v/>
      </c>
      <c r="G305" s="117"/>
      <c r="H305" s="117"/>
      <c r="I305" s="117"/>
      <c r="J305" s="84"/>
      <c r="L305" s="75" t="str">
        <f t="shared" si="23"/>
        <v/>
      </c>
      <c r="M305" s="75" t="str">
        <f t="shared" si="24"/>
        <v/>
      </c>
    </row>
    <row r="306" spans="1:13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0"/>
        <v/>
      </c>
      <c r="D306" s="72" t="str">
        <f t="shared" si="21"/>
        <v/>
      </c>
      <c r="E306" s="84"/>
      <c r="F306" s="122" t="str">
        <f t="shared" si="22"/>
        <v/>
      </c>
      <c r="G306" s="117"/>
      <c r="H306" s="117"/>
      <c r="I306" s="117"/>
      <c r="J306" s="84"/>
      <c r="L306" s="75" t="str">
        <f t="shared" si="23"/>
        <v/>
      </c>
      <c r="M306" s="75" t="str">
        <f t="shared" si="24"/>
        <v/>
      </c>
    </row>
    <row r="307" spans="1:13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0"/>
        <v/>
      </c>
      <c r="D307" s="72" t="str">
        <f t="shared" si="21"/>
        <v/>
      </c>
      <c r="E307" s="84"/>
      <c r="F307" s="122" t="str">
        <f t="shared" si="22"/>
        <v/>
      </c>
      <c r="G307" s="117"/>
      <c r="H307" s="117"/>
      <c r="I307" s="117"/>
      <c r="J307" s="84"/>
      <c r="L307" s="75" t="str">
        <f t="shared" si="23"/>
        <v/>
      </c>
      <c r="M307" s="75" t="str">
        <f t="shared" si="24"/>
        <v/>
      </c>
    </row>
    <row r="308" spans="1:13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0"/>
        <v/>
      </c>
      <c r="D308" s="72" t="str">
        <f t="shared" si="21"/>
        <v/>
      </c>
      <c r="E308" s="84"/>
      <c r="F308" s="122" t="str">
        <f t="shared" si="22"/>
        <v/>
      </c>
      <c r="G308" s="117"/>
      <c r="H308" s="117"/>
      <c r="I308" s="117"/>
      <c r="J308" s="84"/>
      <c r="L308" s="75" t="str">
        <f t="shared" si="23"/>
        <v/>
      </c>
      <c r="M308" s="75" t="str">
        <f t="shared" si="24"/>
        <v/>
      </c>
    </row>
    <row r="309" spans="1:13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0"/>
        <v/>
      </c>
      <c r="D309" s="72" t="str">
        <f t="shared" si="21"/>
        <v/>
      </c>
      <c r="E309" s="84"/>
      <c r="F309" s="122" t="str">
        <f t="shared" si="22"/>
        <v/>
      </c>
      <c r="G309" s="117"/>
      <c r="H309" s="117"/>
      <c r="I309" s="117"/>
      <c r="J309" s="84"/>
      <c r="L309" s="75" t="str">
        <f t="shared" si="23"/>
        <v/>
      </c>
      <c r="M309" s="75" t="str">
        <f t="shared" si="24"/>
        <v/>
      </c>
    </row>
    <row r="310" spans="1:13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0"/>
        <v/>
      </c>
      <c r="D310" s="72" t="str">
        <f t="shared" si="21"/>
        <v/>
      </c>
      <c r="E310" s="84"/>
      <c r="F310" s="122" t="str">
        <f t="shared" si="22"/>
        <v/>
      </c>
      <c r="G310" s="117"/>
      <c r="H310" s="117"/>
      <c r="I310" s="117"/>
      <c r="J310" s="84"/>
      <c r="L310" s="75" t="str">
        <f t="shared" si="23"/>
        <v/>
      </c>
      <c r="M310" s="75" t="str">
        <f t="shared" si="24"/>
        <v/>
      </c>
    </row>
    <row r="311" spans="1:13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0"/>
        <v/>
      </c>
      <c r="D311" s="72" t="str">
        <f t="shared" si="21"/>
        <v/>
      </c>
      <c r="E311" s="84"/>
      <c r="F311" s="122" t="str">
        <f t="shared" si="22"/>
        <v/>
      </c>
      <c r="G311" s="117"/>
      <c r="H311" s="117"/>
      <c r="I311" s="117"/>
      <c r="J311" s="84"/>
      <c r="L311" s="75" t="str">
        <f t="shared" si="23"/>
        <v/>
      </c>
      <c r="M311" s="75" t="str">
        <f t="shared" si="24"/>
        <v/>
      </c>
    </row>
    <row r="312" spans="1:13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0"/>
        <v/>
      </c>
      <c r="D312" s="72" t="str">
        <f t="shared" si="21"/>
        <v/>
      </c>
      <c r="E312" s="84"/>
      <c r="F312" s="122" t="str">
        <f t="shared" si="22"/>
        <v/>
      </c>
      <c r="G312" s="117"/>
      <c r="H312" s="117"/>
      <c r="I312" s="117"/>
      <c r="J312" s="84"/>
      <c r="L312" s="75" t="str">
        <f t="shared" si="23"/>
        <v/>
      </c>
      <c r="M312" s="75" t="str">
        <f t="shared" si="24"/>
        <v/>
      </c>
    </row>
    <row r="313" spans="1:13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0"/>
        <v/>
      </c>
      <c r="D313" s="72" t="str">
        <f t="shared" si="21"/>
        <v/>
      </c>
      <c r="E313" s="84"/>
      <c r="F313" s="122" t="str">
        <f t="shared" si="22"/>
        <v/>
      </c>
      <c r="G313" s="117"/>
      <c r="H313" s="117"/>
      <c r="I313" s="117"/>
      <c r="J313" s="84"/>
      <c r="L313" s="75" t="str">
        <f t="shared" si="23"/>
        <v/>
      </c>
      <c r="M313" s="75" t="str">
        <f t="shared" si="24"/>
        <v/>
      </c>
    </row>
    <row r="314" spans="1:13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0"/>
        <v/>
      </c>
      <c r="D314" s="72" t="str">
        <f t="shared" si="21"/>
        <v/>
      </c>
      <c r="E314" s="84"/>
      <c r="F314" s="122" t="str">
        <f t="shared" si="22"/>
        <v/>
      </c>
      <c r="G314" s="117"/>
      <c r="H314" s="117"/>
      <c r="I314" s="117"/>
      <c r="J314" s="84"/>
      <c r="L314" s="75" t="str">
        <f t="shared" si="23"/>
        <v/>
      </c>
      <c r="M314" s="75" t="str">
        <f t="shared" si="24"/>
        <v/>
      </c>
    </row>
    <row r="315" spans="1:13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0"/>
        <v/>
      </c>
      <c r="D315" s="72" t="str">
        <f t="shared" si="21"/>
        <v/>
      </c>
      <c r="E315" s="84"/>
      <c r="F315" s="122" t="str">
        <f t="shared" si="22"/>
        <v/>
      </c>
      <c r="G315" s="117"/>
      <c r="H315" s="117"/>
      <c r="I315" s="117"/>
      <c r="J315" s="84"/>
      <c r="L315" s="75" t="str">
        <f t="shared" si="23"/>
        <v/>
      </c>
      <c r="M315" s="75" t="str">
        <f t="shared" si="24"/>
        <v/>
      </c>
    </row>
    <row r="316" spans="1:13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0"/>
        <v/>
      </c>
      <c r="D316" s="72" t="str">
        <f t="shared" si="21"/>
        <v/>
      </c>
      <c r="E316" s="84"/>
      <c r="F316" s="122" t="str">
        <f t="shared" si="22"/>
        <v/>
      </c>
      <c r="G316" s="117"/>
      <c r="H316" s="117"/>
      <c r="I316" s="117"/>
      <c r="J316" s="84"/>
      <c r="L316" s="75" t="str">
        <f t="shared" si="23"/>
        <v/>
      </c>
      <c r="M316" s="75" t="str">
        <f t="shared" si="24"/>
        <v/>
      </c>
    </row>
    <row r="317" spans="1:13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0"/>
        <v/>
      </c>
      <c r="D317" s="72" t="str">
        <f t="shared" si="21"/>
        <v/>
      </c>
      <c r="E317" s="84"/>
      <c r="F317" s="122" t="str">
        <f t="shared" si="22"/>
        <v/>
      </c>
      <c r="G317" s="117"/>
      <c r="H317" s="117"/>
      <c r="I317" s="117"/>
      <c r="J317" s="84"/>
      <c r="L317" s="75" t="str">
        <f t="shared" si="23"/>
        <v/>
      </c>
      <c r="M317" s="75" t="str">
        <f t="shared" si="24"/>
        <v/>
      </c>
    </row>
    <row r="318" spans="1:13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0"/>
        <v/>
      </c>
      <c r="D318" s="72" t="str">
        <f t="shared" si="21"/>
        <v/>
      </c>
      <c r="E318" s="84"/>
      <c r="F318" s="122" t="str">
        <f t="shared" si="22"/>
        <v/>
      </c>
      <c r="G318" s="117"/>
      <c r="H318" s="117"/>
      <c r="I318" s="117"/>
      <c r="J318" s="84"/>
      <c r="L318" s="75" t="str">
        <f t="shared" si="23"/>
        <v/>
      </c>
      <c r="M318" s="75" t="str">
        <f t="shared" si="24"/>
        <v/>
      </c>
    </row>
    <row r="319" spans="1:13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0"/>
        <v/>
      </c>
      <c r="D319" s="72" t="str">
        <f t="shared" si="21"/>
        <v/>
      </c>
      <c r="E319" s="84"/>
      <c r="F319" s="122" t="str">
        <f t="shared" si="22"/>
        <v/>
      </c>
      <c r="G319" s="117"/>
      <c r="H319" s="117"/>
      <c r="I319" s="117"/>
      <c r="J319" s="84"/>
      <c r="L319" s="75" t="str">
        <f t="shared" si="23"/>
        <v/>
      </c>
      <c r="M319" s="75" t="str">
        <f t="shared" si="24"/>
        <v/>
      </c>
    </row>
    <row r="320" spans="1:13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0"/>
        <v/>
      </c>
      <c r="D320" s="72" t="str">
        <f t="shared" si="21"/>
        <v/>
      </c>
      <c r="E320" s="84"/>
      <c r="F320" s="122" t="str">
        <f t="shared" si="22"/>
        <v/>
      </c>
      <c r="G320" s="117"/>
      <c r="H320" s="117"/>
      <c r="I320" s="117"/>
      <c r="J320" s="84"/>
      <c r="L320" s="75" t="str">
        <f t="shared" si="23"/>
        <v/>
      </c>
      <c r="M320" s="75" t="str">
        <f t="shared" si="24"/>
        <v/>
      </c>
    </row>
    <row r="321" spans="1:13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0"/>
        <v/>
      </c>
      <c r="D321" s="72" t="str">
        <f t="shared" si="21"/>
        <v/>
      </c>
      <c r="E321" s="84"/>
      <c r="F321" s="122" t="str">
        <f t="shared" si="22"/>
        <v/>
      </c>
      <c r="G321" s="117"/>
      <c r="H321" s="117"/>
      <c r="I321" s="117"/>
      <c r="J321" s="84"/>
      <c r="L321" s="75" t="str">
        <f t="shared" si="23"/>
        <v/>
      </c>
      <c r="M321" s="75" t="str">
        <f t="shared" si="24"/>
        <v/>
      </c>
    </row>
    <row r="322" spans="1:13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0"/>
        <v/>
      </c>
      <c r="D322" s="72" t="str">
        <f t="shared" si="21"/>
        <v/>
      </c>
      <c r="E322" s="84"/>
      <c r="F322" s="122" t="str">
        <f t="shared" si="22"/>
        <v/>
      </c>
      <c r="G322" s="117"/>
      <c r="H322" s="117"/>
      <c r="I322" s="117"/>
      <c r="J322" s="84"/>
      <c r="L322" s="75" t="str">
        <f t="shared" si="23"/>
        <v/>
      </c>
      <c r="M322" s="75" t="str">
        <f t="shared" si="24"/>
        <v/>
      </c>
    </row>
    <row r="323" spans="1:13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5">IFERROR(VLOOKUP(E323,$R$6:$U$113,3,FALSE),"")</f>
        <v/>
      </c>
      <c r="D323" s="72" t="str">
        <f t="shared" ref="D323:D386" si="26">IFERROR(VLOOKUP(E323,$R$6:$U$113,4,FALSE),"")</f>
        <v/>
      </c>
      <c r="E323" s="84"/>
      <c r="F323" s="122" t="str">
        <f t="shared" ref="F323:F386" si="27">IFERROR(VLOOKUP(E323,$R$6:$U$113,2,FALSE),"")</f>
        <v/>
      </c>
      <c r="G323" s="117"/>
      <c r="H323" s="117"/>
      <c r="I323" s="117"/>
      <c r="J323" s="84"/>
      <c r="L323" s="75" t="str">
        <f t="shared" si="23"/>
        <v/>
      </c>
      <c r="M323" s="75" t="str">
        <f t="shared" si="24"/>
        <v/>
      </c>
    </row>
    <row r="324" spans="1:13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7"/>
        <v/>
      </c>
      <c r="G324" s="117"/>
      <c r="H324" s="117"/>
      <c r="I324" s="117"/>
      <c r="J324" s="84"/>
      <c r="L324" s="75" t="str">
        <f t="shared" ref="L324:L387" si="28">LEFT(E324,2)</f>
        <v/>
      </c>
      <c r="M324" s="75" t="str">
        <f t="shared" ref="M324:M387" si="29">LEFT(E324,3)</f>
        <v/>
      </c>
    </row>
    <row r="325" spans="1:13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7"/>
        <v/>
      </c>
      <c r="G325" s="117"/>
      <c r="H325" s="117"/>
      <c r="I325" s="117"/>
      <c r="J325" s="84"/>
      <c r="L325" s="75" t="str">
        <f t="shared" si="28"/>
        <v/>
      </c>
      <c r="M325" s="75" t="str">
        <f t="shared" si="29"/>
        <v/>
      </c>
    </row>
    <row r="326" spans="1:13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7"/>
        <v/>
      </c>
      <c r="G326" s="117"/>
      <c r="H326" s="117"/>
      <c r="I326" s="117"/>
      <c r="J326" s="84"/>
      <c r="L326" s="75" t="str">
        <f t="shared" si="28"/>
        <v/>
      </c>
      <c r="M326" s="75" t="str">
        <f t="shared" si="29"/>
        <v/>
      </c>
    </row>
    <row r="327" spans="1:13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7"/>
        <v/>
      </c>
      <c r="G327" s="117"/>
      <c r="H327" s="117"/>
      <c r="I327" s="117"/>
      <c r="J327" s="84"/>
      <c r="L327" s="75" t="str">
        <f t="shared" si="28"/>
        <v/>
      </c>
      <c r="M327" s="75" t="str">
        <f t="shared" si="29"/>
        <v/>
      </c>
    </row>
    <row r="328" spans="1:13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5"/>
        <v/>
      </c>
      <c r="D328" s="72" t="str">
        <f t="shared" si="26"/>
        <v/>
      </c>
      <c r="E328" s="84"/>
      <c r="F328" s="122" t="str">
        <f t="shared" si="27"/>
        <v/>
      </c>
      <c r="G328" s="117"/>
      <c r="H328" s="117"/>
      <c r="I328" s="117"/>
      <c r="J328" s="84"/>
      <c r="L328" s="75" t="str">
        <f t="shared" si="28"/>
        <v/>
      </c>
      <c r="M328" s="75" t="str">
        <f t="shared" si="29"/>
        <v/>
      </c>
    </row>
    <row r="329" spans="1:13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5"/>
        <v/>
      </c>
      <c r="D329" s="72" t="str">
        <f t="shared" si="26"/>
        <v/>
      </c>
      <c r="E329" s="84"/>
      <c r="F329" s="122" t="str">
        <f t="shared" si="27"/>
        <v/>
      </c>
      <c r="G329" s="117"/>
      <c r="H329" s="117"/>
      <c r="I329" s="117"/>
      <c r="J329" s="84"/>
      <c r="L329" s="75" t="str">
        <f t="shared" si="28"/>
        <v/>
      </c>
      <c r="M329" s="75" t="str">
        <f t="shared" si="29"/>
        <v/>
      </c>
    </row>
    <row r="330" spans="1:13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5"/>
        <v/>
      </c>
      <c r="D330" s="72" t="str">
        <f t="shared" si="26"/>
        <v/>
      </c>
      <c r="E330" s="84"/>
      <c r="F330" s="122" t="str">
        <f t="shared" si="27"/>
        <v/>
      </c>
      <c r="G330" s="117"/>
      <c r="H330" s="117"/>
      <c r="I330" s="117"/>
      <c r="J330" s="84"/>
      <c r="L330" s="75" t="str">
        <f t="shared" si="28"/>
        <v/>
      </c>
      <c r="M330" s="75" t="str">
        <f t="shared" si="29"/>
        <v/>
      </c>
    </row>
    <row r="331" spans="1:13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5"/>
        <v/>
      </c>
      <c r="D331" s="72" t="str">
        <f t="shared" si="26"/>
        <v/>
      </c>
      <c r="E331" s="84"/>
      <c r="F331" s="122" t="str">
        <f t="shared" si="27"/>
        <v/>
      </c>
      <c r="G331" s="117"/>
      <c r="H331" s="117"/>
      <c r="I331" s="117"/>
      <c r="J331" s="84"/>
      <c r="L331" s="75" t="str">
        <f t="shared" si="28"/>
        <v/>
      </c>
      <c r="M331" s="75" t="str">
        <f t="shared" si="29"/>
        <v/>
      </c>
    </row>
    <row r="332" spans="1:13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5"/>
        <v/>
      </c>
      <c r="D332" s="72" t="str">
        <f t="shared" si="26"/>
        <v/>
      </c>
      <c r="E332" s="84"/>
      <c r="F332" s="122" t="str">
        <f t="shared" si="27"/>
        <v/>
      </c>
      <c r="G332" s="117"/>
      <c r="H332" s="117"/>
      <c r="I332" s="117"/>
      <c r="J332" s="84"/>
      <c r="L332" s="75" t="str">
        <f t="shared" si="28"/>
        <v/>
      </c>
      <c r="M332" s="75" t="str">
        <f t="shared" si="29"/>
        <v/>
      </c>
    </row>
    <row r="333" spans="1:13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5"/>
        <v/>
      </c>
      <c r="D333" s="72" t="str">
        <f t="shared" si="26"/>
        <v/>
      </c>
      <c r="E333" s="84"/>
      <c r="F333" s="122" t="str">
        <f t="shared" si="27"/>
        <v/>
      </c>
      <c r="G333" s="117"/>
      <c r="H333" s="117"/>
      <c r="I333" s="117"/>
      <c r="J333" s="84"/>
      <c r="L333" s="75" t="str">
        <f t="shared" si="28"/>
        <v/>
      </c>
      <c r="M333" s="75" t="str">
        <f t="shared" si="29"/>
        <v/>
      </c>
    </row>
    <row r="334" spans="1:13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5"/>
        <v/>
      </c>
      <c r="D334" s="72" t="str">
        <f t="shared" si="26"/>
        <v/>
      </c>
      <c r="E334" s="84"/>
      <c r="F334" s="122" t="str">
        <f t="shared" si="27"/>
        <v/>
      </c>
      <c r="G334" s="117"/>
      <c r="H334" s="117"/>
      <c r="I334" s="117"/>
      <c r="J334" s="84"/>
      <c r="L334" s="75" t="str">
        <f t="shared" si="28"/>
        <v/>
      </c>
      <c r="M334" s="75" t="str">
        <f t="shared" si="29"/>
        <v/>
      </c>
    </row>
    <row r="335" spans="1:13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5"/>
        <v/>
      </c>
      <c r="D335" s="72" t="str">
        <f t="shared" si="26"/>
        <v/>
      </c>
      <c r="E335" s="84"/>
      <c r="F335" s="122" t="str">
        <f t="shared" si="27"/>
        <v/>
      </c>
      <c r="G335" s="117"/>
      <c r="H335" s="117"/>
      <c r="I335" s="117"/>
      <c r="J335" s="84"/>
      <c r="L335" s="75" t="str">
        <f t="shared" si="28"/>
        <v/>
      </c>
      <c r="M335" s="75" t="str">
        <f t="shared" si="29"/>
        <v/>
      </c>
    </row>
    <row r="336" spans="1:13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5"/>
        <v/>
      </c>
      <c r="D336" s="72" t="str">
        <f t="shared" si="26"/>
        <v/>
      </c>
      <c r="E336" s="84"/>
      <c r="F336" s="122" t="str">
        <f t="shared" si="27"/>
        <v/>
      </c>
      <c r="G336" s="117"/>
      <c r="H336" s="117"/>
      <c r="I336" s="117"/>
      <c r="J336" s="84"/>
      <c r="L336" s="75" t="str">
        <f t="shared" si="28"/>
        <v/>
      </c>
      <c r="M336" s="75" t="str">
        <f t="shared" si="29"/>
        <v/>
      </c>
    </row>
    <row r="337" spans="1:13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5"/>
        <v/>
      </c>
      <c r="D337" s="72" t="str">
        <f t="shared" si="26"/>
        <v/>
      </c>
      <c r="E337" s="84"/>
      <c r="F337" s="122" t="str">
        <f t="shared" si="27"/>
        <v/>
      </c>
      <c r="G337" s="117"/>
      <c r="H337" s="117"/>
      <c r="I337" s="117"/>
      <c r="J337" s="84"/>
      <c r="L337" s="75" t="str">
        <f t="shared" si="28"/>
        <v/>
      </c>
      <c r="M337" s="75" t="str">
        <f t="shared" si="29"/>
        <v/>
      </c>
    </row>
    <row r="338" spans="1:13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5"/>
        <v/>
      </c>
      <c r="D338" s="72" t="str">
        <f t="shared" si="26"/>
        <v/>
      </c>
      <c r="E338" s="84"/>
      <c r="F338" s="122" t="str">
        <f t="shared" si="27"/>
        <v/>
      </c>
      <c r="G338" s="117"/>
      <c r="H338" s="117"/>
      <c r="I338" s="117"/>
      <c r="J338" s="84"/>
      <c r="L338" s="75" t="str">
        <f t="shared" si="28"/>
        <v/>
      </c>
      <c r="M338" s="75" t="str">
        <f t="shared" si="29"/>
        <v/>
      </c>
    </row>
    <row r="339" spans="1:13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5"/>
        <v/>
      </c>
      <c r="D339" s="72" t="str">
        <f t="shared" si="26"/>
        <v/>
      </c>
      <c r="E339" s="84"/>
      <c r="F339" s="122" t="str">
        <f t="shared" si="27"/>
        <v/>
      </c>
      <c r="G339" s="117"/>
      <c r="H339" s="117"/>
      <c r="I339" s="117"/>
      <c r="J339" s="84"/>
      <c r="L339" s="75" t="str">
        <f t="shared" si="28"/>
        <v/>
      </c>
      <c r="M339" s="75" t="str">
        <f t="shared" si="29"/>
        <v/>
      </c>
    </row>
    <row r="340" spans="1:13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5"/>
        <v/>
      </c>
      <c r="D340" s="72" t="str">
        <f t="shared" si="26"/>
        <v/>
      </c>
      <c r="E340" s="84"/>
      <c r="F340" s="122" t="str">
        <f t="shared" si="27"/>
        <v/>
      </c>
      <c r="G340" s="117"/>
      <c r="H340" s="117"/>
      <c r="I340" s="117"/>
      <c r="J340" s="84"/>
      <c r="L340" s="75" t="str">
        <f t="shared" si="28"/>
        <v/>
      </c>
      <c r="M340" s="75" t="str">
        <f t="shared" si="29"/>
        <v/>
      </c>
    </row>
    <row r="341" spans="1:13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5"/>
        <v/>
      </c>
      <c r="D341" s="72" t="str">
        <f t="shared" si="26"/>
        <v/>
      </c>
      <c r="E341" s="84"/>
      <c r="F341" s="122" t="str">
        <f t="shared" si="27"/>
        <v/>
      </c>
      <c r="G341" s="117"/>
      <c r="H341" s="117"/>
      <c r="I341" s="117"/>
      <c r="J341" s="84"/>
      <c r="L341" s="75" t="str">
        <f t="shared" si="28"/>
        <v/>
      </c>
      <c r="M341" s="75" t="str">
        <f t="shared" si="29"/>
        <v/>
      </c>
    </row>
    <row r="342" spans="1:13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5"/>
        <v/>
      </c>
      <c r="D342" s="72" t="str">
        <f t="shared" si="26"/>
        <v/>
      </c>
      <c r="E342" s="84"/>
      <c r="F342" s="122" t="str">
        <f t="shared" si="27"/>
        <v/>
      </c>
      <c r="G342" s="117"/>
      <c r="H342" s="117"/>
      <c r="I342" s="117"/>
      <c r="J342" s="84"/>
      <c r="L342" s="75" t="str">
        <f t="shared" si="28"/>
        <v/>
      </c>
      <c r="M342" s="75" t="str">
        <f t="shared" si="29"/>
        <v/>
      </c>
    </row>
    <row r="343" spans="1:13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5"/>
        <v/>
      </c>
      <c r="D343" s="72" t="str">
        <f t="shared" si="26"/>
        <v/>
      </c>
      <c r="E343" s="84"/>
      <c r="F343" s="122" t="str">
        <f t="shared" si="27"/>
        <v/>
      </c>
      <c r="G343" s="117"/>
      <c r="H343" s="117"/>
      <c r="I343" s="117"/>
      <c r="J343" s="84"/>
      <c r="L343" s="75" t="str">
        <f t="shared" si="28"/>
        <v/>
      </c>
      <c r="M343" s="75" t="str">
        <f t="shared" si="29"/>
        <v/>
      </c>
    </row>
    <row r="344" spans="1:13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5"/>
        <v/>
      </c>
      <c r="D344" s="72" t="str">
        <f t="shared" si="26"/>
        <v/>
      </c>
      <c r="E344" s="84"/>
      <c r="F344" s="122" t="str">
        <f t="shared" si="27"/>
        <v/>
      </c>
      <c r="G344" s="117"/>
      <c r="H344" s="117"/>
      <c r="I344" s="117"/>
      <c r="J344" s="84"/>
      <c r="L344" s="75" t="str">
        <f t="shared" si="28"/>
        <v/>
      </c>
      <c r="M344" s="75" t="str">
        <f t="shared" si="29"/>
        <v/>
      </c>
    </row>
    <row r="345" spans="1:13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5"/>
        <v/>
      </c>
      <c r="D345" s="72" t="str">
        <f t="shared" si="26"/>
        <v/>
      </c>
      <c r="E345" s="84"/>
      <c r="F345" s="122" t="str">
        <f t="shared" si="27"/>
        <v/>
      </c>
      <c r="G345" s="117"/>
      <c r="H345" s="117"/>
      <c r="I345" s="117"/>
      <c r="J345" s="84"/>
      <c r="L345" s="75" t="str">
        <f t="shared" si="28"/>
        <v/>
      </c>
      <c r="M345" s="75" t="str">
        <f t="shared" si="29"/>
        <v/>
      </c>
    </row>
    <row r="346" spans="1:13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5"/>
        <v/>
      </c>
      <c r="D346" s="72" t="str">
        <f t="shared" si="26"/>
        <v/>
      </c>
      <c r="E346" s="84"/>
      <c r="F346" s="122" t="str">
        <f t="shared" si="27"/>
        <v/>
      </c>
      <c r="G346" s="117"/>
      <c r="H346" s="117"/>
      <c r="I346" s="117"/>
      <c r="J346" s="84"/>
      <c r="L346" s="75" t="str">
        <f t="shared" si="28"/>
        <v/>
      </c>
      <c r="M346" s="75" t="str">
        <f t="shared" si="29"/>
        <v/>
      </c>
    </row>
    <row r="347" spans="1:13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5"/>
        <v/>
      </c>
      <c r="D347" s="72" t="str">
        <f t="shared" si="26"/>
        <v/>
      </c>
      <c r="E347" s="84"/>
      <c r="F347" s="122" t="str">
        <f t="shared" si="27"/>
        <v/>
      </c>
      <c r="G347" s="117"/>
      <c r="H347" s="117"/>
      <c r="I347" s="117"/>
      <c r="J347" s="84"/>
      <c r="L347" s="75" t="str">
        <f t="shared" si="28"/>
        <v/>
      </c>
      <c r="M347" s="75" t="str">
        <f t="shared" si="29"/>
        <v/>
      </c>
    </row>
    <row r="348" spans="1:13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5"/>
        <v/>
      </c>
      <c r="D348" s="72" t="str">
        <f t="shared" si="26"/>
        <v/>
      </c>
      <c r="E348" s="84"/>
      <c r="F348" s="122" t="str">
        <f t="shared" si="27"/>
        <v/>
      </c>
      <c r="G348" s="117"/>
      <c r="H348" s="117"/>
      <c r="I348" s="117"/>
      <c r="J348" s="84"/>
      <c r="L348" s="75" t="str">
        <f t="shared" si="28"/>
        <v/>
      </c>
      <c r="M348" s="75" t="str">
        <f t="shared" si="29"/>
        <v/>
      </c>
    </row>
    <row r="349" spans="1:13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5"/>
        <v/>
      </c>
      <c r="D349" s="72" t="str">
        <f t="shared" si="26"/>
        <v/>
      </c>
      <c r="E349" s="84"/>
      <c r="F349" s="122" t="str">
        <f t="shared" si="27"/>
        <v/>
      </c>
      <c r="G349" s="117"/>
      <c r="H349" s="117"/>
      <c r="I349" s="117"/>
      <c r="J349" s="84"/>
      <c r="L349" s="75" t="str">
        <f t="shared" si="28"/>
        <v/>
      </c>
      <c r="M349" s="75" t="str">
        <f t="shared" si="29"/>
        <v/>
      </c>
    </row>
    <row r="350" spans="1:13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5"/>
        <v/>
      </c>
      <c r="D350" s="72" t="str">
        <f t="shared" si="26"/>
        <v/>
      </c>
      <c r="E350" s="84"/>
      <c r="F350" s="122" t="str">
        <f t="shared" si="27"/>
        <v/>
      </c>
      <c r="G350" s="117"/>
      <c r="H350" s="117"/>
      <c r="I350" s="117"/>
      <c r="J350" s="84"/>
      <c r="L350" s="75" t="str">
        <f t="shared" si="28"/>
        <v/>
      </c>
      <c r="M350" s="75" t="str">
        <f t="shared" si="29"/>
        <v/>
      </c>
    </row>
    <row r="351" spans="1:13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5"/>
        <v/>
      </c>
      <c r="D351" s="72" t="str">
        <f t="shared" si="26"/>
        <v/>
      </c>
      <c r="E351" s="84"/>
      <c r="F351" s="122" t="str">
        <f t="shared" si="27"/>
        <v/>
      </c>
      <c r="G351" s="117"/>
      <c r="H351" s="117"/>
      <c r="I351" s="117"/>
      <c r="J351" s="84"/>
      <c r="L351" s="75" t="str">
        <f t="shared" si="28"/>
        <v/>
      </c>
      <c r="M351" s="75" t="str">
        <f t="shared" si="29"/>
        <v/>
      </c>
    </row>
    <row r="352" spans="1:13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5"/>
        <v/>
      </c>
      <c r="D352" s="72" t="str">
        <f t="shared" si="26"/>
        <v/>
      </c>
      <c r="E352" s="84"/>
      <c r="F352" s="122" t="str">
        <f t="shared" si="27"/>
        <v/>
      </c>
      <c r="G352" s="117"/>
      <c r="H352" s="117"/>
      <c r="I352" s="117"/>
      <c r="J352" s="84"/>
      <c r="L352" s="75" t="str">
        <f t="shared" si="28"/>
        <v/>
      </c>
      <c r="M352" s="75" t="str">
        <f t="shared" si="29"/>
        <v/>
      </c>
    </row>
    <row r="353" spans="1:13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5"/>
        <v/>
      </c>
      <c r="D353" s="72" t="str">
        <f t="shared" si="26"/>
        <v/>
      </c>
      <c r="E353" s="84"/>
      <c r="F353" s="122" t="str">
        <f t="shared" si="27"/>
        <v/>
      </c>
      <c r="G353" s="117"/>
      <c r="H353" s="117"/>
      <c r="I353" s="117"/>
      <c r="J353" s="84"/>
      <c r="L353" s="75" t="str">
        <f t="shared" si="28"/>
        <v/>
      </c>
      <c r="M353" s="75" t="str">
        <f t="shared" si="29"/>
        <v/>
      </c>
    </row>
    <row r="354" spans="1:13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5"/>
        <v/>
      </c>
      <c r="D354" s="72" t="str">
        <f t="shared" si="26"/>
        <v/>
      </c>
      <c r="E354" s="84"/>
      <c r="F354" s="122" t="str">
        <f t="shared" si="27"/>
        <v/>
      </c>
      <c r="G354" s="117"/>
      <c r="H354" s="117"/>
      <c r="I354" s="117"/>
      <c r="J354" s="84"/>
      <c r="L354" s="75" t="str">
        <f t="shared" si="28"/>
        <v/>
      </c>
      <c r="M354" s="75" t="str">
        <f t="shared" si="29"/>
        <v/>
      </c>
    </row>
    <row r="355" spans="1:13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5"/>
        <v/>
      </c>
      <c r="D355" s="72" t="str">
        <f t="shared" si="26"/>
        <v/>
      </c>
      <c r="E355" s="84"/>
      <c r="F355" s="122" t="str">
        <f t="shared" si="27"/>
        <v/>
      </c>
      <c r="G355" s="117"/>
      <c r="H355" s="117"/>
      <c r="I355" s="117"/>
      <c r="J355" s="84"/>
      <c r="L355" s="75" t="str">
        <f t="shared" si="28"/>
        <v/>
      </c>
      <c r="M355" s="75" t="str">
        <f t="shared" si="29"/>
        <v/>
      </c>
    </row>
    <row r="356" spans="1:13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5"/>
        <v/>
      </c>
      <c r="D356" s="72" t="str">
        <f t="shared" si="26"/>
        <v/>
      </c>
      <c r="E356" s="84"/>
      <c r="F356" s="122" t="str">
        <f t="shared" si="27"/>
        <v/>
      </c>
      <c r="G356" s="117"/>
      <c r="H356" s="117"/>
      <c r="I356" s="117"/>
      <c r="J356" s="84"/>
      <c r="L356" s="75" t="str">
        <f t="shared" si="28"/>
        <v/>
      </c>
      <c r="M356" s="75" t="str">
        <f t="shared" si="29"/>
        <v/>
      </c>
    </row>
    <row r="357" spans="1:13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5"/>
        <v/>
      </c>
      <c r="D357" s="72" t="str">
        <f t="shared" si="26"/>
        <v/>
      </c>
      <c r="E357" s="84"/>
      <c r="F357" s="122" t="str">
        <f t="shared" si="27"/>
        <v/>
      </c>
      <c r="G357" s="117"/>
      <c r="H357" s="117"/>
      <c r="I357" s="117"/>
      <c r="J357" s="84"/>
      <c r="L357" s="75" t="str">
        <f t="shared" si="28"/>
        <v/>
      </c>
      <c r="M357" s="75" t="str">
        <f t="shared" si="29"/>
        <v/>
      </c>
    </row>
    <row r="358" spans="1:13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5"/>
        <v/>
      </c>
      <c r="D358" s="72" t="str">
        <f t="shared" si="26"/>
        <v/>
      </c>
      <c r="E358" s="84"/>
      <c r="F358" s="122" t="str">
        <f t="shared" si="27"/>
        <v/>
      </c>
      <c r="G358" s="117"/>
      <c r="H358" s="117"/>
      <c r="I358" s="117"/>
      <c r="J358" s="84"/>
      <c r="L358" s="75" t="str">
        <f t="shared" si="28"/>
        <v/>
      </c>
      <c r="M358" s="75" t="str">
        <f t="shared" si="29"/>
        <v/>
      </c>
    </row>
    <row r="359" spans="1:13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5"/>
        <v/>
      </c>
      <c r="D359" s="72" t="str">
        <f t="shared" si="26"/>
        <v/>
      </c>
      <c r="E359" s="84"/>
      <c r="F359" s="122" t="str">
        <f t="shared" si="27"/>
        <v/>
      </c>
      <c r="G359" s="117"/>
      <c r="H359" s="117"/>
      <c r="I359" s="117"/>
      <c r="J359" s="84"/>
      <c r="L359" s="75" t="str">
        <f t="shared" si="28"/>
        <v/>
      </c>
      <c r="M359" s="75" t="str">
        <f t="shared" si="29"/>
        <v/>
      </c>
    </row>
    <row r="360" spans="1:13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5"/>
        <v/>
      </c>
      <c r="D360" s="72" t="str">
        <f t="shared" si="26"/>
        <v/>
      </c>
      <c r="E360" s="84"/>
      <c r="F360" s="122" t="str">
        <f t="shared" si="27"/>
        <v/>
      </c>
      <c r="G360" s="117"/>
      <c r="H360" s="117"/>
      <c r="I360" s="117"/>
      <c r="J360" s="84"/>
      <c r="L360" s="75" t="str">
        <f t="shared" si="28"/>
        <v/>
      </c>
      <c r="M360" s="75" t="str">
        <f t="shared" si="29"/>
        <v/>
      </c>
    </row>
    <row r="361" spans="1:13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5"/>
        <v/>
      </c>
      <c r="D361" s="72" t="str">
        <f t="shared" si="26"/>
        <v/>
      </c>
      <c r="E361" s="84"/>
      <c r="F361" s="122" t="str">
        <f t="shared" si="27"/>
        <v/>
      </c>
      <c r="G361" s="117"/>
      <c r="H361" s="117"/>
      <c r="I361" s="117"/>
      <c r="J361" s="84"/>
      <c r="L361" s="75" t="str">
        <f t="shared" si="28"/>
        <v/>
      </c>
      <c r="M361" s="75" t="str">
        <f t="shared" si="29"/>
        <v/>
      </c>
    </row>
    <row r="362" spans="1:13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5"/>
        <v/>
      </c>
      <c r="D362" s="72" t="str">
        <f t="shared" si="26"/>
        <v/>
      </c>
      <c r="E362" s="84"/>
      <c r="F362" s="122" t="str">
        <f t="shared" si="27"/>
        <v/>
      </c>
      <c r="G362" s="117"/>
      <c r="H362" s="117"/>
      <c r="I362" s="117"/>
      <c r="J362" s="84"/>
      <c r="L362" s="75" t="str">
        <f t="shared" si="28"/>
        <v/>
      </c>
      <c r="M362" s="75" t="str">
        <f t="shared" si="29"/>
        <v/>
      </c>
    </row>
    <row r="363" spans="1:13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5"/>
        <v/>
      </c>
      <c r="D363" s="72" t="str">
        <f t="shared" si="26"/>
        <v/>
      </c>
      <c r="E363" s="84"/>
      <c r="F363" s="122" t="str">
        <f t="shared" si="27"/>
        <v/>
      </c>
      <c r="G363" s="117"/>
      <c r="H363" s="117"/>
      <c r="I363" s="117"/>
      <c r="J363" s="84"/>
      <c r="L363" s="75" t="str">
        <f t="shared" si="28"/>
        <v/>
      </c>
      <c r="M363" s="75" t="str">
        <f t="shared" si="29"/>
        <v/>
      </c>
    </row>
    <row r="364" spans="1:13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5"/>
        <v/>
      </c>
      <c r="D364" s="72" t="str">
        <f t="shared" si="26"/>
        <v/>
      </c>
      <c r="E364" s="84"/>
      <c r="F364" s="122" t="str">
        <f t="shared" si="27"/>
        <v/>
      </c>
      <c r="G364" s="117"/>
      <c r="H364" s="117"/>
      <c r="I364" s="117"/>
      <c r="J364" s="84"/>
      <c r="L364" s="75" t="str">
        <f t="shared" si="28"/>
        <v/>
      </c>
      <c r="M364" s="75" t="str">
        <f t="shared" si="29"/>
        <v/>
      </c>
    </row>
    <row r="365" spans="1:13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5"/>
        <v/>
      </c>
      <c r="D365" s="72" t="str">
        <f t="shared" si="26"/>
        <v/>
      </c>
      <c r="E365" s="84"/>
      <c r="F365" s="122" t="str">
        <f t="shared" si="27"/>
        <v/>
      </c>
      <c r="G365" s="117"/>
      <c r="H365" s="117"/>
      <c r="I365" s="117"/>
      <c r="J365" s="84"/>
      <c r="L365" s="75" t="str">
        <f t="shared" si="28"/>
        <v/>
      </c>
      <c r="M365" s="75" t="str">
        <f t="shared" si="29"/>
        <v/>
      </c>
    </row>
    <row r="366" spans="1:13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5"/>
        <v/>
      </c>
      <c r="D366" s="72" t="str">
        <f t="shared" si="26"/>
        <v/>
      </c>
      <c r="E366" s="84"/>
      <c r="F366" s="122" t="str">
        <f t="shared" si="27"/>
        <v/>
      </c>
      <c r="G366" s="117"/>
      <c r="H366" s="117"/>
      <c r="I366" s="117"/>
      <c r="J366" s="84"/>
      <c r="L366" s="75" t="str">
        <f t="shared" si="28"/>
        <v/>
      </c>
      <c r="M366" s="75" t="str">
        <f t="shared" si="29"/>
        <v/>
      </c>
    </row>
    <row r="367" spans="1:13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5"/>
        <v/>
      </c>
      <c r="D367" s="72" t="str">
        <f t="shared" si="26"/>
        <v/>
      </c>
      <c r="E367" s="84"/>
      <c r="F367" s="122" t="str">
        <f t="shared" si="27"/>
        <v/>
      </c>
      <c r="G367" s="117"/>
      <c r="H367" s="117"/>
      <c r="I367" s="117"/>
      <c r="J367" s="84"/>
      <c r="L367" s="75" t="str">
        <f t="shared" si="28"/>
        <v/>
      </c>
      <c r="M367" s="75" t="str">
        <f t="shared" si="29"/>
        <v/>
      </c>
    </row>
    <row r="368" spans="1:13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5"/>
        <v/>
      </c>
      <c r="D368" s="72" t="str">
        <f t="shared" si="26"/>
        <v/>
      </c>
      <c r="E368" s="84"/>
      <c r="F368" s="122" t="str">
        <f t="shared" si="27"/>
        <v/>
      </c>
      <c r="G368" s="117"/>
      <c r="H368" s="117"/>
      <c r="I368" s="117"/>
      <c r="J368" s="84"/>
      <c r="L368" s="75" t="str">
        <f t="shared" si="28"/>
        <v/>
      </c>
      <c r="M368" s="75" t="str">
        <f t="shared" si="29"/>
        <v/>
      </c>
    </row>
    <row r="369" spans="1:13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5"/>
        <v/>
      </c>
      <c r="D369" s="72" t="str">
        <f t="shared" si="26"/>
        <v/>
      </c>
      <c r="E369" s="84"/>
      <c r="F369" s="122" t="str">
        <f t="shared" si="27"/>
        <v/>
      </c>
      <c r="G369" s="117"/>
      <c r="H369" s="117"/>
      <c r="I369" s="117"/>
      <c r="J369" s="84"/>
      <c r="L369" s="75" t="str">
        <f t="shared" si="28"/>
        <v/>
      </c>
      <c r="M369" s="75" t="str">
        <f t="shared" si="29"/>
        <v/>
      </c>
    </row>
    <row r="370" spans="1:13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5"/>
        <v/>
      </c>
      <c r="D370" s="72" t="str">
        <f t="shared" si="26"/>
        <v/>
      </c>
      <c r="E370" s="84"/>
      <c r="F370" s="122" t="str">
        <f t="shared" si="27"/>
        <v/>
      </c>
      <c r="G370" s="117"/>
      <c r="H370" s="117"/>
      <c r="I370" s="117"/>
      <c r="J370" s="84"/>
      <c r="L370" s="75" t="str">
        <f t="shared" si="28"/>
        <v/>
      </c>
      <c r="M370" s="75" t="str">
        <f t="shared" si="29"/>
        <v/>
      </c>
    </row>
    <row r="371" spans="1:13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5"/>
        <v/>
      </c>
      <c r="D371" s="72" t="str">
        <f t="shared" si="26"/>
        <v/>
      </c>
      <c r="E371" s="84"/>
      <c r="F371" s="122" t="str">
        <f t="shared" si="27"/>
        <v/>
      </c>
      <c r="G371" s="117"/>
      <c r="H371" s="117"/>
      <c r="I371" s="117"/>
      <c r="J371" s="84"/>
      <c r="L371" s="75" t="str">
        <f t="shared" si="28"/>
        <v/>
      </c>
      <c r="M371" s="75" t="str">
        <f t="shared" si="29"/>
        <v/>
      </c>
    </row>
    <row r="372" spans="1:13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5"/>
        <v/>
      </c>
      <c r="D372" s="72" t="str">
        <f t="shared" si="26"/>
        <v/>
      </c>
      <c r="E372" s="84"/>
      <c r="F372" s="122" t="str">
        <f t="shared" si="27"/>
        <v/>
      </c>
      <c r="G372" s="117"/>
      <c r="H372" s="117"/>
      <c r="I372" s="117"/>
      <c r="J372" s="84"/>
      <c r="L372" s="75" t="str">
        <f t="shared" si="28"/>
        <v/>
      </c>
      <c r="M372" s="75" t="str">
        <f t="shared" si="29"/>
        <v/>
      </c>
    </row>
    <row r="373" spans="1:13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5"/>
        <v/>
      </c>
      <c r="D373" s="72" t="str">
        <f t="shared" si="26"/>
        <v/>
      </c>
      <c r="E373" s="84"/>
      <c r="F373" s="122" t="str">
        <f t="shared" si="27"/>
        <v/>
      </c>
      <c r="G373" s="117"/>
      <c r="H373" s="117"/>
      <c r="I373" s="117"/>
      <c r="J373" s="84"/>
      <c r="L373" s="75" t="str">
        <f t="shared" si="28"/>
        <v/>
      </c>
      <c r="M373" s="75" t="str">
        <f t="shared" si="29"/>
        <v/>
      </c>
    </row>
    <row r="374" spans="1:13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5"/>
        <v/>
      </c>
      <c r="D374" s="72" t="str">
        <f t="shared" si="26"/>
        <v/>
      </c>
      <c r="E374" s="84"/>
      <c r="F374" s="122" t="str">
        <f t="shared" si="27"/>
        <v/>
      </c>
      <c r="G374" s="117"/>
      <c r="H374" s="117"/>
      <c r="I374" s="117"/>
      <c r="J374" s="84"/>
      <c r="L374" s="75" t="str">
        <f t="shared" si="28"/>
        <v/>
      </c>
      <c r="M374" s="75" t="str">
        <f t="shared" si="29"/>
        <v/>
      </c>
    </row>
    <row r="375" spans="1:13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5"/>
        <v/>
      </c>
      <c r="D375" s="72" t="str">
        <f t="shared" si="26"/>
        <v/>
      </c>
      <c r="E375" s="84"/>
      <c r="F375" s="122" t="str">
        <f t="shared" si="27"/>
        <v/>
      </c>
      <c r="G375" s="117"/>
      <c r="H375" s="117"/>
      <c r="I375" s="117"/>
      <c r="J375" s="84"/>
      <c r="L375" s="75" t="str">
        <f t="shared" si="28"/>
        <v/>
      </c>
      <c r="M375" s="75" t="str">
        <f t="shared" si="29"/>
        <v/>
      </c>
    </row>
    <row r="376" spans="1:13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5"/>
        <v/>
      </c>
      <c r="D376" s="72" t="str">
        <f t="shared" si="26"/>
        <v/>
      </c>
      <c r="E376" s="84"/>
      <c r="F376" s="122" t="str">
        <f t="shared" si="27"/>
        <v/>
      </c>
      <c r="G376" s="117"/>
      <c r="H376" s="117"/>
      <c r="I376" s="117"/>
      <c r="J376" s="84"/>
      <c r="L376" s="75" t="str">
        <f t="shared" si="28"/>
        <v/>
      </c>
      <c r="M376" s="75" t="str">
        <f t="shared" si="29"/>
        <v/>
      </c>
    </row>
    <row r="377" spans="1:13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5"/>
        <v/>
      </c>
      <c r="D377" s="72" t="str">
        <f t="shared" si="26"/>
        <v/>
      </c>
      <c r="E377" s="84"/>
      <c r="F377" s="122" t="str">
        <f t="shared" si="27"/>
        <v/>
      </c>
      <c r="G377" s="117"/>
      <c r="H377" s="117"/>
      <c r="I377" s="117"/>
      <c r="J377" s="84"/>
      <c r="L377" s="75" t="str">
        <f t="shared" si="28"/>
        <v/>
      </c>
      <c r="M377" s="75" t="str">
        <f t="shared" si="29"/>
        <v/>
      </c>
    </row>
    <row r="378" spans="1:13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5"/>
        <v/>
      </c>
      <c r="D378" s="72" t="str">
        <f t="shared" si="26"/>
        <v/>
      </c>
      <c r="E378" s="84"/>
      <c r="F378" s="122" t="str">
        <f t="shared" si="27"/>
        <v/>
      </c>
      <c r="G378" s="117"/>
      <c r="H378" s="117"/>
      <c r="I378" s="117"/>
      <c r="J378" s="84"/>
      <c r="L378" s="75" t="str">
        <f t="shared" si="28"/>
        <v/>
      </c>
      <c r="M378" s="75" t="str">
        <f t="shared" si="29"/>
        <v/>
      </c>
    </row>
    <row r="379" spans="1:13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5"/>
        <v/>
      </c>
      <c r="D379" s="72" t="str">
        <f t="shared" si="26"/>
        <v/>
      </c>
      <c r="E379" s="84"/>
      <c r="F379" s="122" t="str">
        <f t="shared" si="27"/>
        <v/>
      </c>
      <c r="G379" s="117"/>
      <c r="H379" s="117"/>
      <c r="I379" s="117"/>
      <c r="J379" s="84"/>
      <c r="L379" s="75" t="str">
        <f t="shared" si="28"/>
        <v/>
      </c>
      <c r="M379" s="75" t="str">
        <f t="shared" si="29"/>
        <v/>
      </c>
    </row>
    <row r="380" spans="1:13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5"/>
        <v/>
      </c>
      <c r="D380" s="72" t="str">
        <f t="shared" si="26"/>
        <v/>
      </c>
      <c r="E380" s="84"/>
      <c r="F380" s="122" t="str">
        <f t="shared" si="27"/>
        <v/>
      </c>
      <c r="G380" s="117"/>
      <c r="H380" s="117"/>
      <c r="I380" s="117"/>
      <c r="J380" s="84"/>
      <c r="L380" s="75" t="str">
        <f t="shared" si="28"/>
        <v/>
      </c>
      <c r="M380" s="75" t="str">
        <f t="shared" si="29"/>
        <v/>
      </c>
    </row>
    <row r="381" spans="1:13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5"/>
        <v/>
      </c>
      <c r="D381" s="72" t="str">
        <f t="shared" si="26"/>
        <v/>
      </c>
      <c r="E381" s="84"/>
      <c r="F381" s="122" t="str">
        <f t="shared" si="27"/>
        <v/>
      </c>
      <c r="G381" s="117"/>
      <c r="H381" s="117"/>
      <c r="I381" s="117"/>
      <c r="J381" s="84"/>
      <c r="L381" s="75" t="str">
        <f t="shared" si="28"/>
        <v/>
      </c>
      <c r="M381" s="75" t="str">
        <f t="shared" si="29"/>
        <v/>
      </c>
    </row>
    <row r="382" spans="1:13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5"/>
        <v/>
      </c>
      <c r="D382" s="72" t="str">
        <f t="shared" si="26"/>
        <v/>
      </c>
      <c r="E382" s="84"/>
      <c r="F382" s="122" t="str">
        <f t="shared" si="27"/>
        <v/>
      </c>
      <c r="G382" s="117"/>
      <c r="H382" s="117"/>
      <c r="I382" s="117"/>
      <c r="J382" s="84"/>
      <c r="L382" s="75" t="str">
        <f t="shared" si="28"/>
        <v/>
      </c>
      <c r="M382" s="75" t="str">
        <f t="shared" si="29"/>
        <v/>
      </c>
    </row>
    <row r="383" spans="1:13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5"/>
        <v/>
      </c>
      <c r="D383" s="72" t="str">
        <f t="shared" si="26"/>
        <v/>
      </c>
      <c r="E383" s="84"/>
      <c r="F383" s="122" t="str">
        <f t="shared" si="27"/>
        <v/>
      </c>
      <c r="G383" s="117"/>
      <c r="H383" s="117"/>
      <c r="I383" s="117"/>
      <c r="J383" s="84"/>
      <c r="L383" s="75" t="str">
        <f t="shared" si="28"/>
        <v/>
      </c>
      <c r="M383" s="75" t="str">
        <f t="shared" si="29"/>
        <v/>
      </c>
    </row>
    <row r="384" spans="1:13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5"/>
        <v/>
      </c>
      <c r="D384" s="72" t="str">
        <f t="shared" si="26"/>
        <v/>
      </c>
      <c r="E384" s="84"/>
      <c r="F384" s="122" t="str">
        <f t="shared" si="27"/>
        <v/>
      </c>
      <c r="G384" s="117"/>
      <c r="H384" s="117"/>
      <c r="I384" s="117"/>
      <c r="J384" s="84"/>
      <c r="L384" s="75" t="str">
        <f t="shared" si="28"/>
        <v/>
      </c>
      <c r="M384" s="75" t="str">
        <f t="shared" si="29"/>
        <v/>
      </c>
    </row>
    <row r="385" spans="1:13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5"/>
        <v/>
      </c>
      <c r="D385" s="72" t="str">
        <f t="shared" si="26"/>
        <v/>
      </c>
      <c r="E385" s="84"/>
      <c r="F385" s="122" t="str">
        <f t="shared" si="27"/>
        <v/>
      </c>
      <c r="G385" s="117"/>
      <c r="H385" s="117"/>
      <c r="I385" s="117"/>
      <c r="J385" s="84"/>
      <c r="L385" s="75" t="str">
        <f t="shared" si="28"/>
        <v/>
      </c>
      <c r="M385" s="75" t="str">
        <f t="shared" si="29"/>
        <v/>
      </c>
    </row>
    <row r="386" spans="1:13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5"/>
        <v/>
      </c>
      <c r="D386" s="72" t="str">
        <f t="shared" si="26"/>
        <v/>
      </c>
      <c r="E386" s="84"/>
      <c r="F386" s="122" t="str">
        <f t="shared" si="27"/>
        <v/>
      </c>
      <c r="G386" s="117"/>
      <c r="H386" s="117"/>
      <c r="I386" s="117"/>
      <c r="J386" s="84"/>
      <c r="L386" s="75" t="str">
        <f t="shared" si="28"/>
        <v/>
      </c>
      <c r="M386" s="75" t="str">
        <f t="shared" si="29"/>
        <v/>
      </c>
    </row>
    <row r="387" spans="1:13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0">IFERROR(VLOOKUP(E387,$R$6:$U$113,3,FALSE),"")</f>
        <v/>
      </c>
      <c r="D387" s="72" t="str">
        <f t="shared" ref="D387:D450" si="31">IFERROR(VLOOKUP(E387,$R$6:$U$113,4,FALSE),"")</f>
        <v/>
      </c>
      <c r="E387" s="84"/>
      <c r="F387" s="122" t="str">
        <f t="shared" ref="F387:F450" si="32">IFERROR(VLOOKUP(E387,$R$6:$U$113,2,FALSE),"")</f>
        <v/>
      </c>
      <c r="G387" s="117"/>
      <c r="H387" s="117"/>
      <c r="I387" s="117"/>
      <c r="J387" s="84"/>
      <c r="L387" s="75" t="str">
        <f t="shared" si="28"/>
        <v/>
      </c>
      <c r="M387" s="75" t="str">
        <f t="shared" si="29"/>
        <v/>
      </c>
    </row>
    <row r="388" spans="1:13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2"/>
        <v/>
      </c>
      <c r="G388" s="117"/>
      <c r="H388" s="117"/>
      <c r="I388" s="117"/>
      <c r="J388" s="84"/>
      <c r="L388" s="75" t="str">
        <f t="shared" ref="L388:L451" si="33">LEFT(E388,2)</f>
        <v/>
      </c>
      <c r="M388" s="75" t="str">
        <f t="shared" ref="M388:M451" si="34">LEFT(E388,3)</f>
        <v/>
      </c>
    </row>
    <row r="389" spans="1:13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2"/>
        <v/>
      </c>
      <c r="G389" s="117"/>
      <c r="H389" s="117"/>
      <c r="I389" s="117"/>
      <c r="J389" s="84"/>
      <c r="L389" s="75" t="str">
        <f t="shared" si="33"/>
        <v/>
      </c>
      <c r="M389" s="75" t="str">
        <f t="shared" si="34"/>
        <v/>
      </c>
    </row>
    <row r="390" spans="1:13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2"/>
        <v/>
      </c>
      <c r="G390" s="117"/>
      <c r="H390" s="117"/>
      <c r="I390" s="117"/>
      <c r="J390" s="84"/>
      <c r="L390" s="75" t="str">
        <f t="shared" si="33"/>
        <v/>
      </c>
      <c r="M390" s="75" t="str">
        <f t="shared" si="34"/>
        <v/>
      </c>
    </row>
    <row r="391" spans="1:13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2"/>
        <v/>
      </c>
      <c r="G391" s="117"/>
      <c r="H391" s="117"/>
      <c r="I391" s="117"/>
      <c r="J391" s="84"/>
      <c r="L391" s="75" t="str">
        <f t="shared" si="33"/>
        <v/>
      </c>
      <c r="M391" s="75" t="str">
        <f t="shared" si="34"/>
        <v/>
      </c>
    </row>
    <row r="392" spans="1:13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0"/>
        <v/>
      </c>
      <c r="D392" s="72" t="str">
        <f t="shared" si="31"/>
        <v/>
      </c>
      <c r="E392" s="84"/>
      <c r="F392" s="122" t="str">
        <f t="shared" si="32"/>
        <v/>
      </c>
      <c r="G392" s="117"/>
      <c r="H392" s="117"/>
      <c r="I392" s="117"/>
      <c r="J392" s="84"/>
      <c r="L392" s="75" t="str">
        <f t="shared" si="33"/>
        <v/>
      </c>
      <c r="M392" s="75" t="str">
        <f t="shared" si="34"/>
        <v/>
      </c>
    </row>
    <row r="393" spans="1:13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0"/>
        <v/>
      </c>
      <c r="D393" s="72" t="str">
        <f t="shared" si="31"/>
        <v/>
      </c>
      <c r="E393" s="84"/>
      <c r="F393" s="122" t="str">
        <f t="shared" si="32"/>
        <v/>
      </c>
      <c r="G393" s="117"/>
      <c r="H393" s="117"/>
      <c r="I393" s="117"/>
      <c r="J393" s="84"/>
      <c r="L393" s="75" t="str">
        <f t="shared" si="33"/>
        <v/>
      </c>
      <c r="M393" s="75" t="str">
        <f t="shared" si="34"/>
        <v/>
      </c>
    </row>
    <row r="394" spans="1:13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0"/>
        <v/>
      </c>
      <c r="D394" s="72" t="str">
        <f t="shared" si="31"/>
        <v/>
      </c>
      <c r="E394" s="84"/>
      <c r="F394" s="122" t="str">
        <f t="shared" si="32"/>
        <v/>
      </c>
      <c r="G394" s="117"/>
      <c r="H394" s="117"/>
      <c r="I394" s="117"/>
      <c r="J394" s="84"/>
      <c r="L394" s="75" t="str">
        <f t="shared" si="33"/>
        <v/>
      </c>
      <c r="M394" s="75" t="str">
        <f t="shared" si="34"/>
        <v/>
      </c>
    </row>
    <row r="395" spans="1:13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0"/>
        <v/>
      </c>
      <c r="D395" s="72" t="str">
        <f t="shared" si="31"/>
        <v/>
      </c>
      <c r="E395" s="84"/>
      <c r="F395" s="122" t="str">
        <f t="shared" si="32"/>
        <v/>
      </c>
      <c r="G395" s="117"/>
      <c r="H395" s="117"/>
      <c r="I395" s="117"/>
      <c r="J395" s="84"/>
      <c r="L395" s="75" t="str">
        <f t="shared" si="33"/>
        <v/>
      </c>
      <c r="M395" s="75" t="str">
        <f t="shared" si="34"/>
        <v/>
      </c>
    </row>
    <row r="396" spans="1:13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0"/>
        <v/>
      </c>
      <c r="D396" s="72" t="str">
        <f t="shared" si="31"/>
        <v/>
      </c>
      <c r="E396" s="84"/>
      <c r="F396" s="122" t="str">
        <f t="shared" si="32"/>
        <v/>
      </c>
      <c r="G396" s="117"/>
      <c r="H396" s="117"/>
      <c r="I396" s="117"/>
      <c r="J396" s="84"/>
      <c r="L396" s="75" t="str">
        <f t="shared" si="33"/>
        <v/>
      </c>
      <c r="M396" s="75" t="str">
        <f t="shared" si="34"/>
        <v/>
      </c>
    </row>
    <row r="397" spans="1:13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0"/>
        <v/>
      </c>
      <c r="D397" s="72" t="str">
        <f t="shared" si="31"/>
        <v/>
      </c>
      <c r="E397" s="84"/>
      <c r="F397" s="122" t="str">
        <f t="shared" si="32"/>
        <v/>
      </c>
      <c r="G397" s="117"/>
      <c r="H397" s="117"/>
      <c r="I397" s="117"/>
      <c r="J397" s="84"/>
      <c r="L397" s="75" t="str">
        <f t="shared" si="33"/>
        <v/>
      </c>
      <c r="M397" s="75" t="str">
        <f t="shared" si="34"/>
        <v/>
      </c>
    </row>
    <row r="398" spans="1:13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0"/>
        <v/>
      </c>
      <c r="D398" s="72" t="str">
        <f t="shared" si="31"/>
        <v/>
      </c>
      <c r="E398" s="84"/>
      <c r="F398" s="122" t="str">
        <f t="shared" si="32"/>
        <v/>
      </c>
      <c r="G398" s="117"/>
      <c r="H398" s="117"/>
      <c r="I398" s="117"/>
      <c r="J398" s="84"/>
      <c r="L398" s="75" t="str">
        <f t="shared" si="33"/>
        <v/>
      </c>
      <c r="M398" s="75" t="str">
        <f t="shared" si="34"/>
        <v/>
      </c>
    </row>
    <row r="399" spans="1:13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0"/>
        <v/>
      </c>
      <c r="D399" s="72" t="str">
        <f t="shared" si="31"/>
        <v/>
      </c>
      <c r="E399" s="84"/>
      <c r="F399" s="122" t="str">
        <f t="shared" si="32"/>
        <v/>
      </c>
      <c r="G399" s="117"/>
      <c r="H399" s="117"/>
      <c r="I399" s="117"/>
      <c r="J399" s="84"/>
      <c r="L399" s="75" t="str">
        <f t="shared" si="33"/>
        <v/>
      </c>
      <c r="M399" s="75" t="str">
        <f t="shared" si="34"/>
        <v/>
      </c>
    </row>
    <row r="400" spans="1:13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0"/>
        <v/>
      </c>
      <c r="D400" s="72" t="str">
        <f t="shared" si="31"/>
        <v/>
      </c>
      <c r="E400" s="84"/>
      <c r="F400" s="122" t="str">
        <f t="shared" si="32"/>
        <v/>
      </c>
      <c r="G400" s="117"/>
      <c r="H400" s="117"/>
      <c r="I400" s="117"/>
      <c r="J400" s="84"/>
      <c r="L400" s="75" t="str">
        <f t="shared" si="33"/>
        <v/>
      </c>
      <c r="M400" s="75" t="str">
        <f t="shared" si="34"/>
        <v/>
      </c>
    </row>
    <row r="401" spans="1:13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0"/>
        <v/>
      </c>
      <c r="D401" s="72" t="str">
        <f t="shared" si="31"/>
        <v/>
      </c>
      <c r="E401" s="84"/>
      <c r="F401" s="122" t="str">
        <f t="shared" si="32"/>
        <v/>
      </c>
      <c r="G401" s="117"/>
      <c r="H401" s="117"/>
      <c r="I401" s="117"/>
      <c r="J401" s="84"/>
      <c r="L401" s="75" t="str">
        <f t="shared" si="33"/>
        <v/>
      </c>
      <c r="M401" s="75" t="str">
        <f t="shared" si="34"/>
        <v/>
      </c>
    </row>
    <row r="402" spans="1:13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0"/>
        <v/>
      </c>
      <c r="D402" s="72" t="str">
        <f t="shared" si="31"/>
        <v/>
      </c>
      <c r="E402" s="84"/>
      <c r="F402" s="122" t="str">
        <f t="shared" si="32"/>
        <v/>
      </c>
      <c r="G402" s="117"/>
      <c r="H402" s="117"/>
      <c r="I402" s="117"/>
      <c r="J402" s="84"/>
      <c r="L402" s="75" t="str">
        <f t="shared" si="33"/>
        <v/>
      </c>
      <c r="M402" s="75" t="str">
        <f t="shared" si="34"/>
        <v/>
      </c>
    </row>
    <row r="403" spans="1:13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0"/>
        <v/>
      </c>
      <c r="D403" s="72" t="str">
        <f t="shared" si="31"/>
        <v/>
      </c>
      <c r="E403" s="84"/>
      <c r="F403" s="122" t="str">
        <f t="shared" si="32"/>
        <v/>
      </c>
      <c r="G403" s="117"/>
      <c r="H403" s="117"/>
      <c r="I403" s="117"/>
      <c r="J403" s="84"/>
      <c r="L403" s="75" t="str">
        <f t="shared" si="33"/>
        <v/>
      </c>
      <c r="M403" s="75" t="str">
        <f t="shared" si="34"/>
        <v/>
      </c>
    </row>
    <row r="404" spans="1:13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0"/>
        <v/>
      </c>
      <c r="D404" s="72" t="str">
        <f t="shared" si="31"/>
        <v/>
      </c>
      <c r="E404" s="84"/>
      <c r="F404" s="122" t="str">
        <f t="shared" si="32"/>
        <v/>
      </c>
      <c r="G404" s="117"/>
      <c r="H404" s="117"/>
      <c r="I404" s="117"/>
      <c r="J404" s="84"/>
      <c r="L404" s="75" t="str">
        <f t="shared" si="33"/>
        <v/>
      </c>
      <c r="M404" s="75" t="str">
        <f t="shared" si="34"/>
        <v/>
      </c>
    </row>
    <row r="405" spans="1:13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0"/>
        <v/>
      </c>
      <c r="D405" s="72" t="str">
        <f t="shared" si="31"/>
        <v/>
      </c>
      <c r="E405" s="84"/>
      <c r="F405" s="122" t="str">
        <f t="shared" si="32"/>
        <v/>
      </c>
      <c r="G405" s="117"/>
      <c r="H405" s="117"/>
      <c r="I405" s="117"/>
      <c r="J405" s="84"/>
      <c r="L405" s="75" t="str">
        <f t="shared" si="33"/>
        <v/>
      </c>
      <c r="M405" s="75" t="str">
        <f t="shared" si="34"/>
        <v/>
      </c>
    </row>
    <row r="406" spans="1:13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0"/>
        <v/>
      </c>
      <c r="D406" s="72" t="str">
        <f t="shared" si="31"/>
        <v/>
      </c>
      <c r="E406" s="84"/>
      <c r="F406" s="122" t="str">
        <f t="shared" si="32"/>
        <v/>
      </c>
      <c r="G406" s="117"/>
      <c r="H406" s="117"/>
      <c r="I406" s="117"/>
      <c r="J406" s="84"/>
      <c r="L406" s="75" t="str">
        <f t="shared" si="33"/>
        <v/>
      </c>
      <c r="M406" s="75" t="str">
        <f t="shared" si="34"/>
        <v/>
      </c>
    </row>
    <row r="407" spans="1:13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0"/>
        <v/>
      </c>
      <c r="D407" s="72" t="str">
        <f t="shared" si="31"/>
        <v/>
      </c>
      <c r="E407" s="84"/>
      <c r="F407" s="122" t="str">
        <f t="shared" si="32"/>
        <v/>
      </c>
      <c r="G407" s="117"/>
      <c r="H407" s="117"/>
      <c r="I407" s="117"/>
      <c r="J407" s="84"/>
      <c r="L407" s="75" t="str">
        <f t="shared" si="33"/>
        <v/>
      </c>
      <c r="M407" s="75" t="str">
        <f t="shared" si="34"/>
        <v/>
      </c>
    </row>
    <row r="408" spans="1:13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0"/>
        <v/>
      </c>
      <c r="D408" s="72" t="str">
        <f t="shared" si="31"/>
        <v/>
      </c>
      <c r="E408" s="84"/>
      <c r="F408" s="122" t="str">
        <f t="shared" si="32"/>
        <v/>
      </c>
      <c r="G408" s="117"/>
      <c r="H408" s="117"/>
      <c r="I408" s="117"/>
      <c r="J408" s="84"/>
      <c r="L408" s="75" t="str">
        <f t="shared" si="33"/>
        <v/>
      </c>
      <c r="M408" s="75" t="str">
        <f t="shared" si="34"/>
        <v/>
      </c>
    </row>
    <row r="409" spans="1:13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0"/>
        <v/>
      </c>
      <c r="D409" s="72" t="str">
        <f t="shared" si="31"/>
        <v/>
      </c>
      <c r="E409" s="84"/>
      <c r="F409" s="122" t="str">
        <f t="shared" si="32"/>
        <v/>
      </c>
      <c r="G409" s="117"/>
      <c r="H409" s="117"/>
      <c r="I409" s="117"/>
      <c r="J409" s="84"/>
      <c r="L409" s="75" t="str">
        <f t="shared" si="33"/>
        <v/>
      </c>
      <c r="M409" s="75" t="str">
        <f t="shared" si="34"/>
        <v/>
      </c>
    </row>
    <row r="410" spans="1:13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0"/>
        <v/>
      </c>
      <c r="D410" s="72" t="str">
        <f t="shared" si="31"/>
        <v/>
      </c>
      <c r="E410" s="84"/>
      <c r="F410" s="122" t="str">
        <f t="shared" si="32"/>
        <v/>
      </c>
      <c r="G410" s="117"/>
      <c r="H410" s="117"/>
      <c r="I410" s="117"/>
      <c r="J410" s="84"/>
      <c r="L410" s="75" t="str">
        <f t="shared" si="33"/>
        <v/>
      </c>
      <c r="M410" s="75" t="str">
        <f t="shared" si="34"/>
        <v/>
      </c>
    </row>
    <row r="411" spans="1:13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0"/>
        <v/>
      </c>
      <c r="D411" s="72" t="str">
        <f t="shared" si="31"/>
        <v/>
      </c>
      <c r="E411" s="84"/>
      <c r="F411" s="122" t="str">
        <f t="shared" si="32"/>
        <v/>
      </c>
      <c r="G411" s="117"/>
      <c r="H411" s="117"/>
      <c r="I411" s="117"/>
      <c r="J411" s="84"/>
      <c r="L411" s="75" t="str">
        <f t="shared" si="33"/>
        <v/>
      </c>
      <c r="M411" s="75" t="str">
        <f t="shared" si="34"/>
        <v/>
      </c>
    </row>
    <row r="412" spans="1:13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0"/>
        <v/>
      </c>
      <c r="D412" s="72" t="str">
        <f t="shared" si="31"/>
        <v/>
      </c>
      <c r="E412" s="84"/>
      <c r="F412" s="122" t="str">
        <f t="shared" si="32"/>
        <v/>
      </c>
      <c r="G412" s="117"/>
      <c r="H412" s="117"/>
      <c r="I412" s="117"/>
      <c r="J412" s="84"/>
      <c r="L412" s="75" t="str">
        <f t="shared" si="33"/>
        <v/>
      </c>
      <c r="M412" s="75" t="str">
        <f t="shared" si="34"/>
        <v/>
      </c>
    </row>
    <row r="413" spans="1:13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0"/>
        <v/>
      </c>
      <c r="D413" s="72" t="str">
        <f t="shared" si="31"/>
        <v/>
      </c>
      <c r="E413" s="84"/>
      <c r="F413" s="122" t="str">
        <f t="shared" si="32"/>
        <v/>
      </c>
      <c r="G413" s="117"/>
      <c r="H413" s="117"/>
      <c r="I413" s="117"/>
      <c r="J413" s="84"/>
      <c r="L413" s="75" t="str">
        <f t="shared" si="33"/>
        <v/>
      </c>
      <c r="M413" s="75" t="str">
        <f t="shared" si="34"/>
        <v/>
      </c>
    </row>
    <row r="414" spans="1:13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0"/>
        <v/>
      </c>
      <c r="D414" s="72" t="str">
        <f t="shared" si="31"/>
        <v/>
      </c>
      <c r="E414" s="84"/>
      <c r="F414" s="122" t="str">
        <f t="shared" si="32"/>
        <v/>
      </c>
      <c r="G414" s="117"/>
      <c r="H414" s="117"/>
      <c r="I414" s="117"/>
      <c r="J414" s="84"/>
      <c r="L414" s="75" t="str">
        <f t="shared" si="33"/>
        <v/>
      </c>
      <c r="M414" s="75" t="str">
        <f t="shared" si="34"/>
        <v/>
      </c>
    </row>
    <row r="415" spans="1:13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0"/>
        <v/>
      </c>
      <c r="D415" s="72" t="str">
        <f t="shared" si="31"/>
        <v/>
      </c>
      <c r="E415" s="84"/>
      <c r="F415" s="122" t="str">
        <f t="shared" si="32"/>
        <v/>
      </c>
      <c r="G415" s="117"/>
      <c r="H415" s="117"/>
      <c r="I415" s="117"/>
      <c r="J415" s="84"/>
      <c r="L415" s="75" t="str">
        <f t="shared" si="33"/>
        <v/>
      </c>
      <c r="M415" s="75" t="str">
        <f t="shared" si="34"/>
        <v/>
      </c>
    </row>
    <row r="416" spans="1:13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0"/>
        <v/>
      </c>
      <c r="D416" s="72" t="str">
        <f t="shared" si="31"/>
        <v/>
      </c>
      <c r="E416" s="84"/>
      <c r="F416" s="122" t="str">
        <f t="shared" si="32"/>
        <v/>
      </c>
      <c r="G416" s="117"/>
      <c r="H416" s="117"/>
      <c r="I416" s="117"/>
      <c r="J416" s="84"/>
      <c r="L416" s="75" t="str">
        <f t="shared" si="33"/>
        <v/>
      </c>
      <c r="M416" s="75" t="str">
        <f t="shared" si="34"/>
        <v/>
      </c>
    </row>
    <row r="417" spans="1:13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0"/>
        <v/>
      </c>
      <c r="D417" s="72" t="str">
        <f t="shared" si="31"/>
        <v/>
      </c>
      <c r="E417" s="84"/>
      <c r="F417" s="122" t="str">
        <f t="shared" si="32"/>
        <v/>
      </c>
      <c r="G417" s="117"/>
      <c r="H417" s="117"/>
      <c r="I417" s="117"/>
      <c r="J417" s="84"/>
      <c r="L417" s="75" t="str">
        <f t="shared" si="33"/>
        <v/>
      </c>
      <c r="M417" s="75" t="str">
        <f t="shared" si="34"/>
        <v/>
      </c>
    </row>
    <row r="418" spans="1:13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0"/>
        <v/>
      </c>
      <c r="D418" s="72" t="str">
        <f t="shared" si="31"/>
        <v/>
      </c>
      <c r="E418" s="84"/>
      <c r="F418" s="122" t="str">
        <f t="shared" si="32"/>
        <v/>
      </c>
      <c r="G418" s="117"/>
      <c r="H418" s="117"/>
      <c r="I418" s="117"/>
      <c r="J418" s="84"/>
      <c r="L418" s="75" t="str">
        <f t="shared" si="33"/>
        <v/>
      </c>
      <c r="M418" s="75" t="str">
        <f t="shared" si="34"/>
        <v/>
      </c>
    </row>
    <row r="419" spans="1:13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0"/>
        <v/>
      </c>
      <c r="D419" s="72" t="str">
        <f t="shared" si="31"/>
        <v/>
      </c>
      <c r="E419" s="84"/>
      <c r="F419" s="122" t="str">
        <f t="shared" si="32"/>
        <v/>
      </c>
      <c r="G419" s="117"/>
      <c r="H419" s="117"/>
      <c r="I419" s="117"/>
      <c r="J419" s="84"/>
      <c r="L419" s="75" t="str">
        <f t="shared" si="33"/>
        <v/>
      </c>
      <c r="M419" s="75" t="str">
        <f t="shared" si="34"/>
        <v/>
      </c>
    </row>
    <row r="420" spans="1:13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0"/>
        <v/>
      </c>
      <c r="D420" s="72" t="str">
        <f t="shared" si="31"/>
        <v/>
      </c>
      <c r="E420" s="84"/>
      <c r="F420" s="122" t="str">
        <f t="shared" si="32"/>
        <v/>
      </c>
      <c r="G420" s="117"/>
      <c r="H420" s="117"/>
      <c r="I420" s="117"/>
      <c r="J420" s="84"/>
      <c r="L420" s="75" t="str">
        <f t="shared" si="33"/>
        <v/>
      </c>
      <c r="M420" s="75" t="str">
        <f t="shared" si="34"/>
        <v/>
      </c>
    </row>
    <row r="421" spans="1:13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0"/>
        <v/>
      </c>
      <c r="D421" s="72" t="str">
        <f t="shared" si="31"/>
        <v/>
      </c>
      <c r="E421" s="84"/>
      <c r="F421" s="122" t="str">
        <f t="shared" si="32"/>
        <v/>
      </c>
      <c r="G421" s="117"/>
      <c r="H421" s="117"/>
      <c r="I421" s="117"/>
      <c r="J421" s="84"/>
      <c r="L421" s="75" t="str">
        <f t="shared" si="33"/>
        <v/>
      </c>
      <c r="M421" s="75" t="str">
        <f t="shared" si="34"/>
        <v/>
      </c>
    </row>
    <row r="422" spans="1:13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0"/>
        <v/>
      </c>
      <c r="D422" s="72" t="str">
        <f t="shared" si="31"/>
        <v/>
      </c>
      <c r="E422" s="84"/>
      <c r="F422" s="122" t="str">
        <f t="shared" si="32"/>
        <v/>
      </c>
      <c r="G422" s="117"/>
      <c r="H422" s="117"/>
      <c r="I422" s="117"/>
      <c r="J422" s="84"/>
      <c r="L422" s="75" t="str">
        <f t="shared" si="33"/>
        <v/>
      </c>
      <c r="M422" s="75" t="str">
        <f t="shared" si="34"/>
        <v/>
      </c>
    </row>
    <row r="423" spans="1:13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0"/>
        <v/>
      </c>
      <c r="D423" s="72" t="str">
        <f t="shared" si="31"/>
        <v/>
      </c>
      <c r="E423" s="84"/>
      <c r="F423" s="122" t="str">
        <f t="shared" si="32"/>
        <v/>
      </c>
      <c r="G423" s="117"/>
      <c r="H423" s="117"/>
      <c r="I423" s="117"/>
      <c r="J423" s="84"/>
      <c r="L423" s="75" t="str">
        <f t="shared" si="33"/>
        <v/>
      </c>
      <c r="M423" s="75" t="str">
        <f t="shared" si="34"/>
        <v/>
      </c>
    </row>
    <row r="424" spans="1:13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0"/>
        <v/>
      </c>
      <c r="D424" s="72" t="str">
        <f t="shared" si="31"/>
        <v/>
      </c>
      <c r="E424" s="84"/>
      <c r="F424" s="122" t="str">
        <f t="shared" si="32"/>
        <v/>
      </c>
      <c r="G424" s="117"/>
      <c r="H424" s="117"/>
      <c r="I424" s="117"/>
      <c r="J424" s="84"/>
      <c r="L424" s="75" t="str">
        <f t="shared" si="33"/>
        <v/>
      </c>
      <c r="M424" s="75" t="str">
        <f t="shared" si="34"/>
        <v/>
      </c>
    </row>
    <row r="425" spans="1:13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0"/>
        <v/>
      </c>
      <c r="D425" s="72" t="str">
        <f t="shared" si="31"/>
        <v/>
      </c>
      <c r="E425" s="84"/>
      <c r="F425" s="122" t="str">
        <f t="shared" si="32"/>
        <v/>
      </c>
      <c r="G425" s="117"/>
      <c r="H425" s="117"/>
      <c r="I425" s="117"/>
      <c r="J425" s="84"/>
      <c r="L425" s="75" t="str">
        <f t="shared" si="33"/>
        <v/>
      </c>
      <c r="M425" s="75" t="str">
        <f t="shared" si="34"/>
        <v/>
      </c>
    </row>
    <row r="426" spans="1:13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0"/>
        <v/>
      </c>
      <c r="D426" s="72" t="str">
        <f t="shared" si="31"/>
        <v/>
      </c>
      <c r="E426" s="84"/>
      <c r="F426" s="122" t="str">
        <f t="shared" si="32"/>
        <v/>
      </c>
      <c r="G426" s="117"/>
      <c r="H426" s="117"/>
      <c r="I426" s="117"/>
      <c r="J426" s="84"/>
      <c r="L426" s="75" t="str">
        <f t="shared" si="33"/>
        <v/>
      </c>
      <c r="M426" s="75" t="str">
        <f t="shared" si="34"/>
        <v/>
      </c>
    </row>
    <row r="427" spans="1:13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0"/>
        <v/>
      </c>
      <c r="D427" s="72" t="str">
        <f t="shared" si="31"/>
        <v/>
      </c>
      <c r="E427" s="84"/>
      <c r="F427" s="122" t="str">
        <f t="shared" si="32"/>
        <v/>
      </c>
      <c r="G427" s="117"/>
      <c r="H427" s="117"/>
      <c r="I427" s="117"/>
      <c r="J427" s="84"/>
      <c r="L427" s="75" t="str">
        <f t="shared" si="33"/>
        <v/>
      </c>
      <c r="M427" s="75" t="str">
        <f t="shared" si="34"/>
        <v/>
      </c>
    </row>
    <row r="428" spans="1:13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0"/>
        <v/>
      </c>
      <c r="D428" s="72" t="str">
        <f t="shared" si="31"/>
        <v/>
      </c>
      <c r="E428" s="84"/>
      <c r="F428" s="122" t="str">
        <f t="shared" si="32"/>
        <v/>
      </c>
      <c r="G428" s="117"/>
      <c r="H428" s="117"/>
      <c r="I428" s="117"/>
      <c r="J428" s="84"/>
      <c r="L428" s="75" t="str">
        <f t="shared" si="33"/>
        <v/>
      </c>
      <c r="M428" s="75" t="str">
        <f t="shared" si="34"/>
        <v/>
      </c>
    </row>
    <row r="429" spans="1:13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0"/>
        <v/>
      </c>
      <c r="D429" s="72" t="str">
        <f t="shared" si="31"/>
        <v/>
      </c>
      <c r="E429" s="84"/>
      <c r="F429" s="122" t="str">
        <f t="shared" si="32"/>
        <v/>
      </c>
      <c r="G429" s="117"/>
      <c r="H429" s="117"/>
      <c r="I429" s="117"/>
      <c r="J429" s="84"/>
      <c r="L429" s="75" t="str">
        <f t="shared" si="33"/>
        <v/>
      </c>
      <c r="M429" s="75" t="str">
        <f t="shared" si="34"/>
        <v/>
      </c>
    </row>
    <row r="430" spans="1:13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0"/>
        <v/>
      </c>
      <c r="D430" s="72" t="str">
        <f t="shared" si="31"/>
        <v/>
      </c>
      <c r="E430" s="84"/>
      <c r="F430" s="122" t="str">
        <f t="shared" si="32"/>
        <v/>
      </c>
      <c r="G430" s="117"/>
      <c r="H430" s="117"/>
      <c r="I430" s="117"/>
      <c r="J430" s="84"/>
      <c r="L430" s="75" t="str">
        <f t="shared" si="33"/>
        <v/>
      </c>
      <c r="M430" s="75" t="str">
        <f t="shared" si="34"/>
        <v/>
      </c>
    </row>
    <row r="431" spans="1:13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0"/>
        <v/>
      </c>
      <c r="D431" s="72" t="str">
        <f t="shared" si="31"/>
        <v/>
      </c>
      <c r="E431" s="84"/>
      <c r="F431" s="122" t="str">
        <f t="shared" si="32"/>
        <v/>
      </c>
      <c r="G431" s="117"/>
      <c r="H431" s="117"/>
      <c r="I431" s="117"/>
      <c r="J431" s="84"/>
      <c r="L431" s="75" t="str">
        <f t="shared" si="33"/>
        <v/>
      </c>
      <c r="M431" s="75" t="str">
        <f t="shared" si="34"/>
        <v/>
      </c>
    </row>
    <row r="432" spans="1:13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0"/>
        <v/>
      </c>
      <c r="D432" s="72" t="str">
        <f t="shared" si="31"/>
        <v/>
      </c>
      <c r="E432" s="84"/>
      <c r="F432" s="122" t="str">
        <f t="shared" si="32"/>
        <v/>
      </c>
      <c r="G432" s="117"/>
      <c r="H432" s="117"/>
      <c r="I432" s="117"/>
      <c r="J432" s="84"/>
      <c r="L432" s="75" t="str">
        <f t="shared" si="33"/>
        <v/>
      </c>
      <c r="M432" s="75" t="str">
        <f t="shared" si="34"/>
        <v/>
      </c>
    </row>
    <row r="433" spans="1:13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0"/>
        <v/>
      </c>
      <c r="D433" s="72" t="str">
        <f t="shared" si="31"/>
        <v/>
      </c>
      <c r="E433" s="84"/>
      <c r="F433" s="122" t="str">
        <f t="shared" si="32"/>
        <v/>
      </c>
      <c r="G433" s="117"/>
      <c r="H433" s="117"/>
      <c r="I433" s="117"/>
      <c r="J433" s="84"/>
      <c r="L433" s="75" t="str">
        <f t="shared" si="33"/>
        <v/>
      </c>
      <c r="M433" s="75" t="str">
        <f t="shared" si="34"/>
        <v/>
      </c>
    </row>
    <row r="434" spans="1:13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0"/>
        <v/>
      </c>
      <c r="D434" s="72" t="str">
        <f t="shared" si="31"/>
        <v/>
      </c>
      <c r="E434" s="84"/>
      <c r="F434" s="122" t="str">
        <f t="shared" si="32"/>
        <v/>
      </c>
      <c r="G434" s="117"/>
      <c r="H434" s="117"/>
      <c r="I434" s="117"/>
      <c r="J434" s="84"/>
      <c r="L434" s="75" t="str">
        <f t="shared" si="33"/>
        <v/>
      </c>
      <c r="M434" s="75" t="str">
        <f t="shared" si="34"/>
        <v/>
      </c>
    </row>
    <row r="435" spans="1:13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0"/>
        <v/>
      </c>
      <c r="D435" s="72" t="str">
        <f t="shared" si="31"/>
        <v/>
      </c>
      <c r="E435" s="84"/>
      <c r="F435" s="122" t="str">
        <f t="shared" si="32"/>
        <v/>
      </c>
      <c r="G435" s="117"/>
      <c r="H435" s="117"/>
      <c r="I435" s="117"/>
      <c r="J435" s="84"/>
      <c r="L435" s="75" t="str">
        <f t="shared" si="33"/>
        <v/>
      </c>
      <c r="M435" s="75" t="str">
        <f t="shared" si="34"/>
        <v/>
      </c>
    </row>
    <row r="436" spans="1:13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0"/>
        <v/>
      </c>
      <c r="D436" s="72" t="str">
        <f t="shared" si="31"/>
        <v/>
      </c>
      <c r="E436" s="84"/>
      <c r="F436" s="122" t="str">
        <f t="shared" si="32"/>
        <v/>
      </c>
      <c r="G436" s="117"/>
      <c r="H436" s="117"/>
      <c r="I436" s="117"/>
      <c r="J436" s="84"/>
      <c r="L436" s="75" t="str">
        <f t="shared" si="33"/>
        <v/>
      </c>
      <c r="M436" s="75" t="str">
        <f t="shared" si="34"/>
        <v/>
      </c>
    </row>
    <row r="437" spans="1:13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0"/>
        <v/>
      </c>
      <c r="D437" s="72" t="str">
        <f t="shared" si="31"/>
        <v/>
      </c>
      <c r="E437" s="84"/>
      <c r="F437" s="122" t="str">
        <f t="shared" si="32"/>
        <v/>
      </c>
      <c r="G437" s="117"/>
      <c r="H437" s="117"/>
      <c r="I437" s="117"/>
      <c r="J437" s="84"/>
      <c r="L437" s="75" t="str">
        <f t="shared" si="33"/>
        <v/>
      </c>
      <c r="M437" s="75" t="str">
        <f t="shared" si="34"/>
        <v/>
      </c>
    </row>
    <row r="438" spans="1:13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0"/>
        <v/>
      </c>
      <c r="D438" s="72" t="str">
        <f t="shared" si="31"/>
        <v/>
      </c>
      <c r="E438" s="84"/>
      <c r="F438" s="122" t="str">
        <f t="shared" si="32"/>
        <v/>
      </c>
      <c r="G438" s="117"/>
      <c r="H438" s="117"/>
      <c r="I438" s="117"/>
      <c r="J438" s="84"/>
      <c r="L438" s="75" t="str">
        <f t="shared" si="33"/>
        <v/>
      </c>
      <c r="M438" s="75" t="str">
        <f t="shared" si="34"/>
        <v/>
      </c>
    </row>
    <row r="439" spans="1:13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0"/>
        <v/>
      </c>
      <c r="D439" s="72" t="str">
        <f t="shared" si="31"/>
        <v/>
      </c>
      <c r="E439" s="84"/>
      <c r="F439" s="122" t="str">
        <f t="shared" si="32"/>
        <v/>
      </c>
      <c r="G439" s="117"/>
      <c r="H439" s="117"/>
      <c r="I439" s="117"/>
      <c r="J439" s="84"/>
      <c r="L439" s="75" t="str">
        <f t="shared" si="33"/>
        <v/>
      </c>
      <c r="M439" s="75" t="str">
        <f t="shared" si="34"/>
        <v/>
      </c>
    </row>
    <row r="440" spans="1:13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0"/>
        <v/>
      </c>
      <c r="D440" s="72" t="str">
        <f t="shared" si="31"/>
        <v/>
      </c>
      <c r="E440" s="84"/>
      <c r="F440" s="122" t="str">
        <f t="shared" si="32"/>
        <v/>
      </c>
      <c r="G440" s="117"/>
      <c r="H440" s="117"/>
      <c r="I440" s="117"/>
      <c r="J440" s="84"/>
      <c r="L440" s="75" t="str">
        <f t="shared" si="33"/>
        <v/>
      </c>
      <c r="M440" s="75" t="str">
        <f t="shared" si="34"/>
        <v/>
      </c>
    </row>
    <row r="441" spans="1:13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0"/>
        <v/>
      </c>
      <c r="D441" s="72" t="str">
        <f t="shared" si="31"/>
        <v/>
      </c>
      <c r="E441" s="84"/>
      <c r="F441" s="122" t="str">
        <f t="shared" si="32"/>
        <v/>
      </c>
      <c r="G441" s="117"/>
      <c r="H441" s="117"/>
      <c r="I441" s="117"/>
      <c r="J441" s="84"/>
      <c r="L441" s="75" t="str">
        <f t="shared" si="33"/>
        <v/>
      </c>
      <c r="M441" s="75" t="str">
        <f t="shared" si="34"/>
        <v/>
      </c>
    </row>
    <row r="442" spans="1:13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0"/>
        <v/>
      </c>
      <c r="D442" s="72" t="str">
        <f t="shared" si="31"/>
        <v/>
      </c>
      <c r="E442" s="84"/>
      <c r="F442" s="122" t="str">
        <f t="shared" si="32"/>
        <v/>
      </c>
      <c r="G442" s="117"/>
      <c r="H442" s="117"/>
      <c r="I442" s="117"/>
      <c r="J442" s="84"/>
      <c r="L442" s="75" t="str">
        <f t="shared" si="33"/>
        <v/>
      </c>
      <c r="M442" s="75" t="str">
        <f t="shared" si="34"/>
        <v/>
      </c>
    </row>
    <row r="443" spans="1:13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0"/>
        <v/>
      </c>
      <c r="D443" s="72" t="str">
        <f t="shared" si="31"/>
        <v/>
      </c>
      <c r="E443" s="84"/>
      <c r="F443" s="122" t="str">
        <f t="shared" si="32"/>
        <v/>
      </c>
      <c r="G443" s="117"/>
      <c r="H443" s="117"/>
      <c r="I443" s="117"/>
      <c r="J443" s="84"/>
      <c r="L443" s="75" t="str">
        <f t="shared" si="33"/>
        <v/>
      </c>
      <c r="M443" s="75" t="str">
        <f t="shared" si="34"/>
        <v/>
      </c>
    </row>
    <row r="444" spans="1:13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0"/>
        <v/>
      </c>
      <c r="D444" s="72" t="str">
        <f t="shared" si="31"/>
        <v/>
      </c>
      <c r="E444" s="84"/>
      <c r="F444" s="122" t="str">
        <f t="shared" si="32"/>
        <v/>
      </c>
      <c r="G444" s="117"/>
      <c r="H444" s="117"/>
      <c r="I444" s="117"/>
      <c r="J444" s="84"/>
      <c r="L444" s="75" t="str">
        <f t="shared" si="33"/>
        <v/>
      </c>
      <c r="M444" s="75" t="str">
        <f t="shared" si="34"/>
        <v/>
      </c>
    </row>
    <row r="445" spans="1:13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0"/>
        <v/>
      </c>
      <c r="D445" s="72" t="str">
        <f t="shared" si="31"/>
        <v/>
      </c>
      <c r="E445" s="84"/>
      <c r="F445" s="122" t="str">
        <f t="shared" si="32"/>
        <v/>
      </c>
      <c r="G445" s="117"/>
      <c r="H445" s="117"/>
      <c r="I445" s="117"/>
      <c r="J445" s="84"/>
      <c r="L445" s="75" t="str">
        <f t="shared" si="33"/>
        <v/>
      </c>
      <c r="M445" s="75" t="str">
        <f t="shared" si="34"/>
        <v/>
      </c>
    </row>
    <row r="446" spans="1:13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0"/>
        <v/>
      </c>
      <c r="D446" s="72" t="str">
        <f t="shared" si="31"/>
        <v/>
      </c>
      <c r="E446" s="84"/>
      <c r="F446" s="122" t="str">
        <f t="shared" si="32"/>
        <v/>
      </c>
      <c r="G446" s="117"/>
      <c r="H446" s="117"/>
      <c r="I446" s="117"/>
      <c r="J446" s="84"/>
      <c r="L446" s="75" t="str">
        <f t="shared" si="33"/>
        <v/>
      </c>
      <c r="M446" s="75" t="str">
        <f t="shared" si="34"/>
        <v/>
      </c>
    </row>
    <row r="447" spans="1:13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0"/>
        <v/>
      </c>
      <c r="D447" s="72" t="str">
        <f t="shared" si="31"/>
        <v/>
      </c>
      <c r="E447" s="84"/>
      <c r="F447" s="122" t="str">
        <f t="shared" si="32"/>
        <v/>
      </c>
      <c r="G447" s="117"/>
      <c r="H447" s="117"/>
      <c r="I447" s="117"/>
      <c r="J447" s="84"/>
      <c r="L447" s="75" t="str">
        <f t="shared" si="33"/>
        <v/>
      </c>
      <c r="M447" s="75" t="str">
        <f t="shared" si="34"/>
        <v/>
      </c>
    </row>
    <row r="448" spans="1:13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0"/>
        <v/>
      </c>
      <c r="D448" s="72" t="str">
        <f t="shared" si="31"/>
        <v/>
      </c>
      <c r="E448" s="84"/>
      <c r="F448" s="122" t="str">
        <f t="shared" si="32"/>
        <v/>
      </c>
      <c r="G448" s="117"/>
      <c r="H448" s="117"/>
      <c r="I448" s="117"/>
      <c r="J448" s="84"/>
      <c r="L448" s="75" t="str">
        <f t="shared" si="33"/>
        <v/>
      </c>
      <c r="M448" s="75" t="str">
        <f t="shared" si="34"/>
        <v/>
      </c>
    </row>
    <row r="449" spans="1:13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0"/>
        <v/>
      </c>
      <c r="D449" s="72" t="str">
        <f t="shared" si="31"/>
        <v/>
      </c>
      <c r="E449" s="84"/>
      <c r="F449" s="122" t="str">
        <f t="shared" si="32"/>
        <v/>
      </c>
      <c r="G449" s="117"/>
      <c r="H449" s="117"/>
      <c r="I449" s="117"/>
      <c r="J449" s="84"/>
      <c r="L449" s="75" t="str">
        <f t="shared" si="33"/>
        <v/>
      </c>
      <c r="M449" s="75" t="str">
        <f t="shared" si="34"/>
        <v/>
      </c>
    </row>
    <row r="450" spans="1:13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0"/>
        <v/>
      </c>
      <c r="D450" s="72" t="str">
        <f t="shared" si="31"/>
        <v/>
      </c>
      <c r="E450" s="84"/>
      <c r="F450" s="122" t="str">
        <f t="shared" si="32"/>
        <v/>
      </c>
      <c r="G450" s="117"/>
      <c r="H450" s="117"/>
      <c r="I450" s="117"/>
      <c r="J450" s="84"/>
      <c r="L450" s="75" t="str">
        <f t="shared" si="33"/>
        <v/>
      </c>
      <c r="M450" s="75" t="str">
        <f t="shared" si="34"/>
        <v/>
      </c>
    </row>
    <row r="451" spans="1:13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5">IFERROR(VLOOKUP(E451,$R$6:$U$113,3,FALSE),"")</f>
        <v/>
      </c>
      <c r="D451" s="72" t="str">
        <f t="shared" ref="D451:D501" si="36">IFERROR(VLOOKUP(E451,$R$6:$U$113,4,FALSE),"")</f>
        <v/>
      </c>
      <c r="E451" s="84"/>
      <c r="F451" s="122" t="str">
        <f t="shared" ref="F451:F501" si="37">IFERROR(VLOOKUP(E451,$R$6:$U$113,2,FALSE),"")</f>
        <v/>
      </c>
      <c r="G451" s="117"/>
      <c r="H451" s="117"/>
      <c r="I451" s="117"/>
      <c r="J451" s="84"/>
      <c r="L451" s="75" t="str">
        <f t="shared" si="33"/>
        <v/>
      </c>
      <c r="M451" s="75" t="str">
        <f t="shared" si="34"/>
        <v/>
      </c>
    </row>
    <row r="452" spans="1:13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7"/>
        <v/>
      </c>
      <c r="G452" s="117"/>
      <c r="H452" s="117"/>
      <c r="I452" s="117"/>
      <c r="J452" s="84"/>
      <c r="L452" s="75" t="str">
        <f t="shared" ref="L452:L501" si="38">LEFT(E452,2)</f>
        <v/>
      </c>
      <c r="M452" s="75" t="str">
        <f t="shared" ref="M452:M501" si="39">LEFT(E452,3)</f>
        <v/>
      </c>
    </row>
    <row r="453" spans="1:13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7"/>
        <v/>
      </c>
      <c r="G453" s="117"/>
      <c r="H453" s="117"/>
      <c r="I453" s="117"/>
      <c r="J453" s="84"/>
      <c r="L453" s="75" t="str">
        <f t="shared" si="38"/>
        <v/>
      </c>
      <c r="M453" s="75" t="str">
        <f t="shared" si="39"/>
        <v/>
      </c>
    </row>
    <row r="454" spans="1:13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7"/>
        <v/>
      </c>
      <c r="G454" s="117"/>
      <c r="H454" s="117"/>
      <c r="I454" s="117"/>
      <c r="J454" s="84"/>
      <c r="L454" s="75" t="str">
        <f t="shared" si="38"/>
        <v/>
      </c>
      <c r="M454" s="75" t="str">
        <f t="shared" si="39"/>
        <v/>
      </c>
    </row>
    <row r="455" spans="1:13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7"/>
        <v/>
      </c>
      <c r="G455" s="117"/>
      <c r="H455" s="117"/>
      <c r="I455" s="117"/>
      <c r="J455" s="84"/>
      <c r="L455" s="75" t="str">
        <f t="shared" si="38"/>
        <v/>
      </c>
      <c r="M455" s="75" t="str">
        <f t="shared" si="39"/>
        <v/>
      </c>
    </row>
    <row r="456" spans="1:13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5"/>
        <v/>
      </c>
      <c r="D456" s="72" t="str">
        <f t="shared" si="36"/>
        <v/>
      </c>
      <c r="E456" s="84"/>
      <c r="F456" s="122" t="str">
        <f t="shared" si="37"/>
        <v/>
      </c>
      <c r="G456" s="117"/>
      <c r="H456" s="117"/>
      <c r="I456" s="117"/>
      <c r="J456" s="84"/>
      <c r="L456" s="75" t="str">
        <f t="shared" si="38"/>
        <v/>
      </c>
      <c r="M456" s="75" t="str">
        <f t="shared" si="39"/>
        <v/>
      </c>
    </row>
    <row r="457" spans="1:13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5"/>
        <v/>
      </c>
      <c r="D457" s="72" t="str">
        <f t="shared" si="36"/>
        <v/>
      </c>
      <c r="E457" s="84"/>
      <c r="F457" s="122" t="str">
        <f t="shared" si="37"/>
        <v/>
      </c>
      <c r="G457" s="117"/>
      <c r="H457" s="117"/>
      <c r="I457" s="117"/>
      <c r="J457" s="84"/>
      <c r="L457" s="75" t="str">
        <f t="shared" si="38"/>
        <v/>
      </c>
      <c r="M457" s="75" t="str">
        <f t="shared" si="39"/>
        <v/>
      </c>
    </row>
    <row r="458" spans="1:13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5"/>
        <v/>
      </c>
      <c r="D458" s="72" t="str">
        <f t="shared" si="36"/>
        <v/>
      </c>
      <c r="E458" s="84"/>
      <c r="F458" s="122" t="str">
        <f t="shared" si="37"/>
        <v/>
      </c>
      <c r="G458" s="117"/>
      <c r="H458" s="117"/>
      <c r="I458" s="117"/>
      <c r="J458" s="84"/>
      <c r="L458" s="75" t="str">
        <f t="shared" si="38"/>
        <v/>
      </c>
      <c r="M458" s="75" t="str">
        <f t="shared" si="39"/>
        <v/>
      </c>
    </row>
    <row r="459" spans="1:13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5"/>
        <v/>
      </c>
      <c r="D459" s="72" t="str">
        <f t="shared" si="36"/>
        <v/>
      </c>
      <c r="E459" s="84"/>
      <c r="F459" s="122" t="str">
        <f t="shared" si="37"/>
        <v/>
      </c>
      <c r="G459" s="117"/>
      <c r="H459" s="117"/>
      <c r="I459" s="117"/>
      <c r="J459" s="84"/>
      <c r="L459" s="75" t="str">
        <f t="shared" si="38"/>
        <v/>
      </c>
      <c r="M459" s="75" t="str">
        <f t="shared" si="39"/>
        <v/>
      </c>
    </row>
    <row r="460" spans="1:13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5"/>
        <v/>
      </c>
      <c r="D460" s="72" t="str">
        <f t="shared" si="36"/>
        <v/>
      </c>
      <c r="E460" s="84"/>
      <c r="F460" s="122" t="str">
        <f t="shared" si="37"/>
        <v/>
      </c>
      <c r="G460" s="117"/>
      <c r="H460" s="117"/>
      <c r="I460" s="117"/>
      <c r="J460" s="84"/>
      <c r="L460" s="75" t="str">
        <f t="shared" si="38"/>
        <v/>
      </c>
      <c r="M460" s="75" t="str">
        <f t="shared" si="39"/>
        <v/>
      </c>
    </row>
    <row r="461" spans="1:13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5"/>
        <v/>
      </c>
      <c r="D461" s="72" t="str">
        <f t="shared" si="36"/>
        <v/>
      </c>
      <c r="E461" s="84"/>
      <c r="F461" s="122" t="str">
        <f t="shared" si="37"/>
        <v/>
      </c>
      <c r="G461" s="117"/>
      <c r="H461" s="117"/>
      <c r="I461" s="117"/>
      <c r="J461" s="84"/>
      <c r="L461" s="75" t="str">
        <f t="shared" si="38"/>
        <v/>
      </c>
      <c r="M461" s="75" t="str">
        <f t="shared" si="39"/>
        <v/>
      </c>
    </row>
    <row r="462" spans="1:13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5"/>
        <v/>
      </c>
      <c r="D462" s="72" t="str">
        <f t="shared" si="36"/>
        <v/>
      </c>
      <c r="E462" s="84"/>
      <c r="F462" s="122" t="str">
        <f t="shared" si="37"/>
        <v/>
      </c>
      <c r="G462" s="117"/>
      <c r="H462" s="117"/>
      <c r="I462" s="117"/>
      <c r="J462" s="84"/>
      <c r="L462" s="75" t="str">
        <f t="shared" si="38"/>
        <v/>
      </c>
      <c r="M462" s="75" t="str">
        <f t="shared" si="39"/>
        <v/>
      </c>
    </row>
    <row r="463" spans="1:13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5"/>
        <v/>
      </c>
      <c r="D463" s="72" t="str">
        <f t="shared" si="36"/>
        <v/>
      </c>
      <c r="E463" s="84"/>
      <c r="F463" s="122" t="str">
        <f t="shared" si="37"/>
        <v/>
      </c>
      <c r="G463" s="117"/>
      <c r="H463" s="117"/>
      <c r="I463" s="117"/>
      <c r="J463" s="84"/>
      <c r="L463" s="75" t="str">
        <f t="shared" si="38"/>
        <v/>
      </c>
      <c r="M463" s="75" t="str">
        <f t="shared" si="39"/>
        <v/>
      </c>
    </row>
    <row r="464" spans="1:13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5"/>
        <v/>
      </c>
      <c r="D464" s="72" t="str">
        <f t="shared" si="36"/>
        <v/>
      </c>
      <c r="E464" s="84"/>
      <c r="F464" s="122" t="str">
        <f t="shared" si="37"/>
        <v/>
      </c>
      <c r="G464" s="117"/>
      <c r="H464" s="117"/>
      <c r="I464" s="117"/>
      <c r="J464" s="84"/>
      <c r="L464" s="75" t="str">
        <f t="shared" si="38"/>
        <v/>
      </c>
      <c r="M464" s="75" t="str">
        <f t="shared" si="39"/>
        <v/>
      </c>
    </row>
    <row r="465" spans="1:13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5"/>
        <v/>
      </c>
      <c r="D465" s="72" t="str">
        <f t="shared" si="36"/>
        <v/>
      </c>
      <c r="E465" s="84"/>
      <c r="F465" s="122" t="str">
        <f t="shared" si="37"/>
        <v/>
      </c>
      <c r="G465" s="117"/>
      <c r="H465" s="117"/>
      <c r="I465" s="117"/>
      <c r="J465" s="84"/>
      <c r="L465" s="75" t="str">
        <f t="shared" si="38"/>
        <v/>
      </c>
      <c r="M465" s="75" t="str">
        <f t="shared" si="39"/>
        <v/>
      </c>
    </row>
    <row r="466" spans="1:13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5"/>
        <v/>
      </c>
      <c r="D466" s="72" t="str">
        <f t="shared" si="36"/>
        <v/>
      </c>
      <c r="E466" s="84"/>
      <c r="F466" s="122" t="str">
        <f t="shared" si="37"/>
        <v/>
      </c>
      <c r="G466" s="117"/>
      <c r="H466" s="117"/>
      <c r="I466" s="117"/>
      <c r="J466" s="84"/>
      <c r="L466" s="75" t="str">
        <f t="shared" si="38"/>
        <v/>
      </c>
      <c r="M466" s="75" t="str">
        <f t="shared" si="39"/>
        <v/>
      </c>
    </row>
    <row r="467" spans="1:13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5"/>
        <v/>
      </c>
      <c r="D467" s="72" t="str">
        <f t="shared" si="36"/>
        <v/>
      </c>
      <c r="E467" s="84"/>
      <c r="F467" s="122" t="str">
        <f t="shared" si="37"/>
        <v/>
      </c>
      <c r="G467" s="117"/>
      <c r="H467" s="117"/>
      <c r="I467" s="117"/>
      <c r="J467" s="84"/>
      <c r="L467" s="75" t="str">
        <f t="shared" si="38"/>
        <v/>
      </c>
      <c r="M467" s="75" t="str">
        <f t="shared" si="39"/>
        <v/>
      </c>
    </row>
    <row r="468" spans="1:13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5"/>
        <v/>
      </c>
      <c r="D468" s="72" t="str">
        <f t="shared" si="36"/>
        <v/>
      </c>
      <c r="E468" s="84"/>
      <c r="F468" s="122" t="str">
        <f t="shared" si="37"/>
        <v/>
      </c>
      <c r="G468" s="117"/>
      <c r="H468" s="117"/>
      <c r="I468" s="117"/>
      <c r="J468" s="84"/>
      <c r="L468" s="75" t="str">
        <f t="shared" si="38"/>
        <v/>
      </c>
      <c r="M468" s="75" t="str">
        <f t="shared" si="39"/>
        <v/>
      </c>
    </row>
    <row r="469" spans="1:13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5"/>
        <v/>
      </c>
      <c r="D469" s="72" t="str">
        <f t="shared" si="36"/>
        <v/>
      </c>
      <c r="E469" s="84"/>
      <c r="F469" s="122" t="str">
        <f t="shared" si="37"/>
        <v/>
      </c>
      <c r="G469" s="117"/>
      <c r="H469" s="117"/>
      <c r="I469" s="117"/>
      <c r="J469" s="84"/>
      <c r="L469" s="75" t="str">
        <f t="shared" si="38"/>
        <v/>
      </c>
      <c r="M469" s="75" t="str">
        <f t="shared" si="39"/>
        <v/>
      </c>
    </row>
    <row r="470" spans="1:13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5"/>
        <v/>
      </c>
      <c r="D470" s="72" t="str">
        <f t="shared" si="36"/>
        <v/>
      </c>
      <c r="E470" s="84"/>
      <c r="F470" s="122" t="str">
        <f t="shared" si="37"/>
        <v/>
      </c>
      <c r="G470" s="117"/>
      <c r="H470" s="117"/>
      <c r="I470" s="117"/>
      <c r="J470" s="84"/>
      <c r="L470" s="75" t="str">
        <f t="shared" si="38"/>
        <v/>
      </c>
      <c r="M470" s="75" t="str">
        <f t="shared" si="39"/>
        <v/>
      </c>
    </row>
    <row r="471" spans="1:13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5"/>
        <v/>
      </c>
      <c r="D471" s="72" t="str">
        <f t="shared" si="36"/>
        <v/>
      </c>
      <c r="E471" s="84"/>
      <c r="F471" s="122" t="str">
        <f t="shared" si="37"/>
        <v/>
      </c>
      <c r="G471" s="117"/>
      <c r="H471" s="117"/>
      <c r="I471" s="117"/>
      <c r="J471" s="84"/>
      <c r="L471" s="75" t="str">
        <f t="shared" si="38"/>
        <v/>
      </c>
      <c r="M471" s="75" t="str">
        <f t="shared" si="39"/>
        <v/>
      </c>
    </row>
    <row r="472" spans="1:13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5"/>
        <v/>
      </c>
      <c r="D472" s="72" t="str">
        <f t="shared" si="36"/>
        <v/>
      </c>
      <c r="E472" s="84"/>
      <c r="F472" s="122" t="str">
        <f t="shared" si="37"/>
        <v/>
      </c>
      <c r="G472" s="117"/>
      <c r="H472" s="117"/>
      <c r="I472" s="117"/>
      <c r="J472" s="84"/>
      <c r="L472" s="75" t="str">
        <f t="shared" si="38"/>
        <v/>
      </c>
      <c r="M472" s="75" t="str">
        <f t="shared" si="39"/>
        <v/>
      </c>
    </row>
    <row r="473" spans="1:13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5"/>
        <v/>
      </c>
      <c r="D473" s="72" t="str">
        <f t="shared" si="36"/>
        <v/>
      </c>
      <c r="E473" s="84"/>
      <c r="F473" s="122" t="str">
        <f t="shared" si="37"/>
        <v/>
      </c>
      <c r="G473" s="117"/>
      <c r="H473" s="117"/>
      <c r="I473" s="117"/>
      <c r="J473" s="84"/>
      <c r="L473" s="75" t="str">
        <f t="shared" si="38"/>
        <v/>
      </c>
      <c r="M473" s="75" t="str">
        <f t="shared" si="39"/>
        <v/>
      </c>
    </row>
    <row r="474" spans="1:13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5"/>
        <v/>
      </c>
      <c r="D474" s="72" t="str">
        <f t="shared" si="36"/>
        <v/>
      </c>
      <c r="E474" s="84"/>
      <c r="F474" s="122" t="str">
        <f t="shared" si="37"/>
        <v/>
      </c>
      <c r="G474" s="117"/>
      <c r="H474" s="117"/>
      <c r="I474" s="117"/>
      <c r="J474" s="84"/>
      <c r="L474" s="75" t="str">
        <f t="shared" si="38"/>
        <v/>
      </c>
      <c r="M474" s="75" t="str">
        <f t="shared" si="39"/>
        <v/>
      </c>
    </row>
    <row r="475" spans="1:13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5"/>
        <v/>
      </c>
      <c r="D475" s="72" t="str">
        <f t="shared" si="36"/>
        <v/>
      </c>
      <c r="E475" s="84"/>
      <c r="F475" s="122" t="str">
        <f t="shared" si="37"/>
        <v/>
      </c>
      <c r="G475" s="117"/>
      <c r="H475" s="117"/>
      <c r="I475" s="117"/>
      <c r="J475" s="84"/>
      <c r="L475" s="75" t="str">
        <f t="shared" si="38"/>
        <v/>
      </c>
      <c r="M475" s="75" t="str">
        <f t="shared" si="39"/>
        <v/>
      </c>
    </row>
    <row r="476" spans="1:13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5"/>
        <v/>
      </c>
      <c r="D476" s="72" t="str">
        <f t="shared" si="36"/>
        <v/>
      </c>
      <c r="E476" s="84"/>
      <c r="F476" s="122" t="str">
        <f t="shared" si="37"/>
        <v/>
      </c>
      <c r="G476" s="117"/>
      <c r="H476" s="117"/>
      <c r="I476" s="117"/>
      <c r="J476" s="84"/>
      <c r="L476" s="75" t="str">
        <f t="shared" si="38"/>
        <v/>
      </c>
      <c r="M476" s="75" t="str">
        <f t="shared" si="39"/>
        <v/>
      </c>
    </row>
    <row r="477" spans="1:13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5"/>
        <v/>
      </c>
      <c r="D477" s="72" t="str">
        <f t="shared" si="36"/>
        <v/>
      </c>
      <c r="E477" s="84"/>
      <c r="F477" s="122" t="str">
        <f t="shared" si="37"/>
        <v/>
      </c>
      <c r="G477" s="117"/>
      <c r="H477" s="117"/>
      <c r="I477" s="117"/>
      <c r="J477" s="84"/>
      <c r="L477" s="75" t="str">
        <f t="shared" si="38"/>
        <v/>
      </c>
      <c r="M477" s="75" t="str">
        <f t="shared" si="39"/>
        <v/>
      </c>
    </row>
    <row r="478" spans="1:13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5"/>
        <v/>
      </c>
      <c r="D478" s="72" t="str">
        <f t="shared" si="36"/>
        <v/>
      </c>
      <c r="E478" s="84"/>
      <c r="F478" s="122" t="str">
        <f t="shared" si="37"/>
        <v/>
      </c>
      <c r="G478" s="117"/>
      <c r="H478" s="117"/>
      <c r="I478" s="117"/>
      <c r="J478" s="84"/>
      <c r="L478" s="75" t="str">
        <f t="shared" si="38"/>
        <v/>
      </c>
      <c r="M478" s="75" t="str">
        <f t="shared" si="39"/>
        <v/>
      </c>
    </row>
    <row r="479" spans="1:13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5"/>
        <v/>
      </c>
      <c r="D479" s="72" t="str">
        <f t="shared" si="36"/>
        <v/>
      </c>
      <c r="E479" s="84"/>
      <c r="F479" s="122" t="str">
        <f t="shared" si="37"/>
        <v/>
      </c>
      <c r="G479" s="117"/>
      <c r="H479" s="117"/>
      <c r="I479" s="117"/>
      <c r="J479" s="84"/>
      <c r="L479" s="75" t="str">
        <f t="shared" si="38"/>
        <v/>
      </c>
      <c r="M479" s="75" t="str">
        <f t="shared" si="39"/>
        <v/>
      </c>
    </row>
    <row r="480" spans="1:13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5"/>
        <v/>
      </c>
      <c r="D480" s="72" t="str">
        <f t="shared" si="36"/>
        <v/>
      </c>
      <c r="E480" s="84"/>
      <c r="F480" s="122" t="str">
        <f t="shared" si="37"/>
        <v/>
      </c>
      <c r="G480" s="117"/>
      <c r="H480" s="117"/>
      <c r="I480" s="117"/>
      <c r="J480" s="84"/>
      <c r="L480" s="75" t="str">
        <f t="shared" si="38"/>
        <v/>
      </c>
      <c r="M480" s="75" t="str">
        <f t="shared" si="39"/>
        <v/>
      </c>
    </row>
    <row r="481" spans="1:13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5"/>
        <v/>
      </c>
      <c r="D481" s="72" t="str">
        <f t="shared" si="36"/>
        <v/>
      </c>
      <c r="E481" s="84"/>
      <c r="F481" s="122" t="str">
        <f t="shared" si="37"/>
        <v/>
      </c>
      <c r="G481" s="117"/>
      <c r="H481" s="117"/>
      <c r="I481" s="117"/>
      <c r="J481" s="84"/>
      <c r="L481" s="75" t="str">
        <f t="shared" si="38"/>
        <v/>
      </c>
      <c r="M481" s="75" t="str">
        <f t="shared" si="39"/>
        <v/>
      </c>
    </row>
    <row r="482" spans="1:13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5"/>
        <v/>
      </c>
      <c r="D482" s="72" t="str">
        <f t="shared" si="36"/>
        <v/>
      </c>
      <c r="E482" s="84"/>
      <c r="F482" s="122" t="str">
        <f t="shared" si="37"/>
        <v/>
      </c>
      <c r="G482" s="117"/>
      <c r="H482" s="117"/>
      <c r="I482" s="117"/>
      <c r="J482" s="84"/>
      <c r="L482" s="75" t="str">
        <f t="shared" si="38"/>
        <v/>
      </c>
      <c r="M482" s="75" t="str">
        <f t="shared" si="39"/>
        <v/>
      </c>
    </row>
    <row r="483" spans="1:13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5"/>
        <v/>
      </c>
      <c r="D483" s="72" t="str">
        <f t="shared" si="36"/>
        <v/>
      </c>
      <c r="E483" s="84"/>
      <c r="F483" s="122" t="str">
        <f t="shared" si="37"/>
        <v/>
      </c>
      <c r="G483" s="117"/>
      <c r="H483" s="117"/>
      <c r="I483" s="117"/>
      <c r="J483" s="84"/>
      <c r="L483" s="75" t="str">
        <f t="shared" si="38"/>
        <v/>
      </c>
      <c r="M483" s="75" t="str">
        <f t="shared" si="39"/>
        <v/>
      </c>
    </row>
    <row r="484" spans="1:13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5"/>
        <v/>
      </c>
      <c r="D484" s="72" t="str">
        <f t="shared" si="36"/>
        <v/>
      </c>
      <c r="E484" s="84"/>
      <c r="F484" s="122" t="str">
        <f t="shared" si="37"/>
        <v/>
      </c>
      <c r="G484" s="117"/>
      <c r="H484" s="117"/>
      <c r="I484" s="117"/>
      <c r="J484" s="84"/>
      <c r="L484" s="75" t="str">
        <f t="shared" si="38"/>
        <v/>
      </c>
      <c r="M484" s="75" t="str">
        <f t="shared" si="39"/>
        <v/>
      </c>
    </row>
    <row r="485" spans="1:13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5"/>
        <v/>
      </c>
      <c r="D485" s="72" t="str">
        <f t="shared" si="36"/>
        <v/>
      </c>
      <c r="E485" s="84"/>
      <c r="F485" s="122" t="str">
        <f t="shared" si="37"/>
        <v/>
      </c>
      <c r="G485" s="117"/>
      <c r="H485" s="117"/>
      <c r="I485" s="117"/>
      <c r="J485" s="84"/>
      <c r="L485" s="75" t="str">
        <f t="shared" si="38"/>
        <v/>
      </c>
      <c r="M485" s="75" t="str">
        <f t="shared" si="39"/>
        <v/>
      </c>
    </row>
    <row r="486" spans="1:13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5"/>
        <v/>
      </c>
      <c r="D486" s="72" t="str">
        <f t="shared" si="36"/>
        <v/>
      </c>
      <c r="E486" s="84"/>
      <c r="F486" s="122" t="str">
        <f t="shared" si="37"/>
        <v/>
      </c>
      <c r="G486" s="117"/>
      <c r="H486" s="117"/>
      <c r="I486" s="117"/>
      <c r="J486" s="84"/>
      <c r="L486" s="75" t="str">
        <f t="shared" si="38"/>
        <v/>
      </c>
      <c r="M486" s="75" t="str">
        <f t="shared" si="39"/>
        <v/>
      </c>
    </row>
    <row r="487" spans="1:13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5"/>
        <v/>
      </c>
      <c r="D487" s="72" t="str">
        <f t="shared" si="36"/>
        <v/>
      </c>
      <c r="E487" s="84"/>
      <c r="F487" s="122" t="str">
        <f t="shared" si="37"/>
        <v/>
      </c>
      <c r="G487" s="117"/>
      <c r="H487" s="117"/>
      <c r="I487" s="117"/>
      <c r="J487" s="84"/>
      <c r="L487" s="75" t="str">
        <f t="shared" si="38"/>
        <v/>
      </c>
      <c r="M487" s="75" t="str">
        <f t="shared" si="39"/>
        <v/>
      </c>
    </row>
    <row r="488" spans="1:13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5"/>
        <v/>
      </c>
      <c r="D488" s="72" t="str">
        <f t="shared" si="36"/>
        <v/>
      </c>
      <c r="E488" s="84"/>
      <c r="F488" s="122" t="str">
        <f t="shared" si="37"/>
        <v/>
      </c>
      <c r="G488" s="117"/>
      <c r="H488" s="117"/>
      <c r="I488" s="117"/>
      <c r="J488" s="84"/>
      <c r="L488" s="75" t="str">
        <f t="shared" si="38"/>
        <v/>
      </c>
      <c r="M488" s="75" t="str">
        <f t="shared" si="39"/>
        <v/>
      </c>
    </row>
    <row r="489" spans="1:13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5"/>
        <v/>
      </c>
      <c r="D489" s="72" t="str">
        <f t="shared" si="36"/>
        <v/>
      </c>
      <c r="E489" s="84"/>
      <c r="F489" s="122" t="str">
        <f t="shared" si="37"/>
        <v/>
      </c>
      <c r="G489" s="117"/>
      <c r="H489" s="117"/>
      <c r="I489" s="117"/>
      <c r="J489" s="84"/>
      <c r="L489" s="75" t="str">
        <f t="shared" si="38"/>
        <v/>
      </c>
      <c r="M489" s="75" t="str">
        <f t="shared" si="39"/>
        <v/>
      </c>
    </row>
    <row r="490" spans="1:13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5"/>
        <v/>
      </c>
      <c r="D490" s="72" t="str">
        <f t="shared" si="36"/>
        <v/>
      </c>
      <c r="E490" s="84"/>
      <c r="F490" s="122" t="str">
        <f t="shared" si="37"/>
        <v/>
      </c>
      <c r="G490" s="117"/>
      <c r="H490" s="117"/>
      <c r="I490" s="117"/>
      <c r="J490" s="84"/>
      <c r="L490" s="75" t="str">
        <f t="shared" si="38"/>
        <v/>
      </c>
      <c r="M490" s="75" t="str">
        <f t="shared" si="39"/>
        <v/>
      </c>
    </row>
    <row r="491" spans="1:13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5"/>
        <v/>
      </c>
      <c r="D491" s="72" t="str">
        <f t="shared" si="36"/>
        <v/>
      </c>
      <c r="E491" s="84"/>
      <c r="F491" s="122" t="str">
        <f t="shared" si="37"/>
        <v/>
      </c>
      <c r="G491" s="117"/>
      <c r="H491" s="117"/>
      <c r="I491" s="117"/>
      <c r="J491" s="84"/>
      <c r="L491" s="75" t="str">
        <f t="shared" si="38"/>
        <v/>
      </c>
      <c r="M491" s="75" t="str">
        <f t="shared" si="39"/>
        <v/>
      </c>
    </row>
    <row r="492" spans="1:13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5"/>
        <v/>
      </c>
      <c r="D492" s="72" t="str">
        <f t="shared" si="36"/>
        <v/>
      </c>
      <c r="E492" s="84"/>
      <c r="F492" s="122" t="str">
        <f t="shared" si="37"/>
        <v/>
      </c>
      <c r="G492" s="117"/>
      <c r="H492" s="117"/>
      <c r="I492" s="117"/>
      <c r="J492" s="84"/>
      <c r="L492" s="75" t="str">
        <f t="shared" si="38"/>
        <v/>
      </c>
      <c r="M492" s="75" t="str">
        <f t="shared" si="39"/>
        <v/>
      </c>
    </row>
    <row r="493" spans="1:13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5"/>
        <v/>
      </c>
      <c r="D493" s="72" t="str">
        <f t="shared" si="36"/>
        <v/>
      </c>
      <c r="E493" s="84"/>
      <c r="F493" s="122" t="str">
        <f t="shared" si="37"/>
        <v/>
      </c>
      <c r="G493" s="117"/>
      <c r="H493" s="117"/>
      <c r="I493" s="117"/>
      <c r="J493" s="84"/>
      <c r="L493" s="75" t="str">
        <f t="shared" si="38"/>
        <v/>
      </c>
      <c r="M493" s="75" t="str">
        <f t="shared" si="39"/>
        <v/>
      </c>
    </row>
    <row r="494" spans="1:13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5"/>
        <v/>
      </c>
      <c r="D494" s="72" t="str">
        <f t="shared" si="36"/>
        <v/>
      </c>
      <c r="E494" s="84"/>
      <c r="F494" s="122" t="str">
        <f t="shared" si="37"/>
        <v/>
      </c>
      <c r="G494" s="117"/>
      <c r="H494" s="117"/>
      <c r="I494" s="117"/>
      <c r="J494" s="84"/>
      <c r="L494" s="75" t="str">
        <f t="shared" si="38"/>
        <v/>
      </c>
      <c r="M494" s="75" t="str">
        <f t="shared" si="39"/>
        <v/>
      </c>
    </row>
    <row r="495" spans="1:13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5"/>
        <v/>
      </c>
      <c r="D495" s="72" t="str">
        <f t="shared" si="36"/>
        <v/>
      </c>
      <c r="E495" s="84"/>
      <c r="F495" s="122" t="str">
        <f t="shared" si="37"/>
        <v/>
      </c>
      <c r="G495" s="117"/>
      <c r="H495" s="117"/>
      <c r="I495" s="117"/>
      <c r="J495" s="84"/>
      <c r="L495" s="75" t="str">
        <f t="shared" si="38"/>
        <v/>
      </c>
      <c r="M495" s="75" t="str">
        <f t="shared" si="39"/>
        <v/>
      </c>
    </row>
    <row r="496" spans="1:13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5"/>
        <v/>
      </c>
      <c r="D496" s="72" t="str">
        <f t="shared" si="36"/>
        <v/>
      </c>
      <c r="E496" s="84"/>
      <c r="F496" s="122" t="str">
        <f t="shared" si="37"/>
        <v/>
      </c>
      <c r="G496" s="117"/>
      <c r="H496" s="117"/>
      <c r="I496" s="117"/>
      <c r="J496" s="84"/>
      <c r="L496" s="75" t="str">
        <f t="shared" si="38"/>
        <v/>
      </c>
      <c r="M496" s="75" t="str">
        <f t="shared" si="39"/>
        <v/>
      </c>
    </row>
    <row r="497" spans="1:13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5"/>
        <v/>
      </c>
      <c r="D497" s="72" t="str">
        <f t="shared" si="36"/>
        <v/>
      </c>
      <c r="E497" s="84"/>
      <c r="F497" s="122" t="str">
        <f t="shared" si="37"/>
        <v/>
      </c>
      <c r="G497" s="117"/>
      <c r="H497" s="117"/>
      <c r="I497" s="117"/>
      <c r="J497" s="84"/>
      <c r="L497" s="75" t="str">
        <f t="shared" si="38"/>
        <v/>
      </c>
      <c r="M497" s="75" t="str">
        <f t="shared" si="39"/>
        <v/>
      </c>
    </row>
    <row r="498" spans="1:13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5"/>
        <v/>
      </c>
      <c r="D498" s="72" t="str">
        <f t="shared" si="36"/>
        <v/>
      </c>
      <c r="E498" s="84"/>
      <c r="F498" s="122" t="str">
        <f t="shared" si="37"/>
        <v/>
      </c>
      <c r="G498" s="117"/>
      <c r="H498" s="117"/>
      <c r="I498" s="117"/>
      <c r="J498" s="84"/>
      <c r="L498" s="75" t="str">
        <f t="shared" si="38"/>
        <v/>
      </c>
      <c r="M498" s="75" t="str">
        <f t="shared" si="39"/>
        <v/>
      </c>
    </row>
    <row r="499" spans="1:13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5"/>
        <v/>
      </c>
      <c r="D499" s="72" t="str">
        <f t="shared" si="36"/>
        <v/>
      </c>
      <c r="E499" s="84"/>
      <c r="F499" s="122" t="str">
        <f t="shared" si="37"/>
        <v/>
      </c>
      <c r="G499" s="117"/>
      <c r="H499" s="117"/>
      <c r="I499" s="117"/>
      <c r="J499" s="84"/>
      <c r="L499" s="75" t="str">
        <f t="shared" si="38"/>
        <v/>
      </c>
      <c r="M499" s="75" t="str">
        <f t="shared" si="39"/>
        <v/>
      </c>
    </row>
    <row r="500" spans="1:13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5"/>
        <v/>
      </c>
      <c r="D500" s="72" t="str">
        <f t="shared" si="36"/>
        <v/>
      </c>
      <c r="E500" s="84"/>
      <c r="F500" s="122" t="str">
        <f t="shared" si="37"/>
        <v/>
      </c>
      <c r="G500" s="117"/>
      <c r="H500" s="117"/>
      <c r="I500" s="117"/>
      <c r="J500" s="84"/>
      <c r="L500" s="75" t="str">
        <f t="shared" si="38"/>
        <v/>
      </c>
      <c r="M500" s="75" t="str">
        <f t="shared" si="39"/>
        <v/>
      </c>
    </row>
    <row r="501" spans="1:13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5"/>
        <v/>
      </c>
      <c r="D501" s="72" t="str">
        <f t="shared" si="36"/>
        <v/>
      </c>
      <c r="E501" s="84"/>
      <c r="F501" s="122" t="str">
        <f t="shared" si="37"/>
        <v/>
      </c>
      <c r="G501" s="117"/>
      <c r="H501" s="117"/>
      <c r="I501" s="117"/>
      <c r="J501" s="84"/>
      <c r="L501" s="75" t="str">
        <f t="shared" si="38"/>
        <v/>
      </c>
      <c r="M501" s="75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Normal="100" workbookViewId="0">
      <pane ySplit="2" topLeftCell="A3" activePane="bottomLeft" state="frozen"/>
      <selection pane="bottomLeft" sqref="A1:D1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328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56" t="s">
        <v>5257</v>
      </c>
      <c r="B1" s="356"/>
      <c r="C1" s="356"/>
      <c r="D1" s="356"/>
      <c r="E1" s="121" t="str">
        <f>IF(OR('OPĆI DIO'!C3="odaberite -",'OPĆI DIO'!C3=""),"Molimo odaberite proračunskog korisnika na radnom listu Opći podaci!","")</f>
        <v/>
      </c>
      <c r="L1" s="329" t="s">
        <v>5254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5107</v>
      </c>
      <c r="J2" s="332" t="s">
        <v>5268</v>
      </c>
      <c r="K2" s="332" t="s">
        <v>5269</v>
      </c>
      <c r="L2" s="332" t="s">
        <v>5267</v>
      </c>
      <c r="M2" s="284" t="s">
        <v>5075</v>
      </c>
      <c r="O2" s="78" t="s">
        <v>636</v>
      </c>
      <c r="P2" s="78" t="s">
        <v>637</v>
      </c>
      <c r="Q2" s="223" t="s">
        <v>3532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 t="shared" ref="D3:D9" si="0">IFERROR(VLOOKUP(C3,$S$6:$T$24,2,FALSE),"")</f>
        <v>Opći prihodi i primici</v>
      </c>
      <c r="E3" s="85">
        <v>3111</v>
      </c>
      <c r="F3" s="80" t="str">
        <f t="shared" ref="F3:F9" si="1">IFERROR(VLOOKUP(E3,$V$5:$X$129,2,FALSE),"")</f>
        <v>Plaće za redovan rad</v>
      </c>
      <c r="G3" s="118" t="s">
        <v>61</v>
      </c>
      <c r="H3" s="80" t="str">
        <f t="shared" ref="H3:H9" si="2">IFERROR(VLOOKUP(G3,$AB$6:$AC$327,2,FALSE),"")</f>
        <v>REDOVNA DJELATNOST SVEUČILIŠTA U OSIJEKU</v>
      </c>
      <c r="I3" s="80" t="str">
        <f t="shared" ref="I3:I9" si="3">IFERROR(VLOOKUP(G3,$AB$6:$AF$327,3,FALSE),"")</f>
        <v>0942</v>
      </c>
      <c r="J3" s="117">
        <v>939646</v>
      </c>
      <c r="K3" s="339">
        <v>2233854</v>
      </c>
      <c r="L3" s="339">
        <v>1031027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si="0"/>
        <v>Opći prihodi i primici</v>
      </c>
      <c r="E4" s="85">
        <v>3121</v>
      </c>
      <c r="F4" s="80" t="str">
        <f t="shared" si="1"/>
        <v>Ostali rashodi za zaposlene</v>
      </c>
      <c r="G4" s="118" t="s">
        <v>61</v>
      </c>
      <c r="H4" s="80" t="str">
        <f t="shared" si="2"/>
        <v>REDOVNA DJELATNOST SVEUČILIŠTA U OSIJEKU</v>
      </c>
      <c r="I4" s="80" t="str">
        <f t="shared" si="3"/>
        <v>0942</v>
      </c>
      <c r="J4" s="117">
        <v>21564</v>
      </c>
      <c r="K4" s="339">
        <v>67549</v>
      </c>
      <c r="L4" s="339">
        <v>34111</v>
      </c>
      <c r="M4" s="84"/>
      <c r="O4" s="75" t="str">
        <f t="shared" ref="O4:O67" si="4">LEFT(E4,3)</f>
        <v>312</v>
      </c>
      <c r="P4" s="75" t="str">
        <f t="shared" ref="P4:P67" si="5">LEFT(E4,2)</f>
        <v>31</v>
      </c>
      <c r="Q4" s="75" t="str">
        <f t="shared" ref="Q4:Q67" si="6">LEFT(C4,3)</f>
        <v>11</v>
      </c>
      <c r="R4" s="75" t="str">
        <f t="shared" ref="R4:R67" si="7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0"/>
        <v>Opći prihodi i primici</v>
      </c>
      <c r="E5" s="85">
        <v>3132</v>
      </c>
      <c r="F5" s="80" t="str">
        <f t="shared" si="1"/>
        <v>Doprinosi za obvezno zdravstveno osiguranje</v>
      </c>
      <c r="G5" s="118" t="s">
        <v>61</v>
      </c>
      <c r="H5" s="80" t="str">
        <f t="shared" si="2"/>
        <v>REDOVNA DJELATNOST SVEUČILIŠTA U OSIJEKU</v>
      </c>
      <c r="I5" s="80" t="str">
        <f t="shared" si="3"/>
        <v>0942</v>
      </c>
      <c r="J5" s="117">
        <v>154211</v>
      </c>
      <c r="K5" s="339">
        <v>365406</v>
      </c>
      <c r="L5" s="339">
        <v>168794</v>
      </c>
      <c r="M5" s="84"/>
      <c r="O5" s="75" t="str">
        <f t="shared" si="4"/>
        <v>313</v>
      </c>
      <c r="P5" s="75" t="str">
        <f t="shared" si="5"/>
        <v>31</v>
      </c>
      <c r="Q5" s="75" t="str">
        <f t="shared" si="6"/>
        <v>11</v>
      </c>
      <c r="R5" s="75" t="str">
        <f t="shared" si="7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0"/>
        <v>Opći prihodi i primici</v>
      </c>
      <c r="E6" s="85">
        <v>3212</v>
      </c>
      <c r="F6" s="80" t="str">
        <f t="shared" si="1"/>
        <v>Naknade za prijevoz, za rad na terenu i odvojeni život</v>
      </c>
      <c r="G6" s="118" t="s">
        <v>61</v>
      </c>
      <c r="H6" s="80" t="str">
        <f t="shared" si="2"/>
        <v>REDOVNA DJELATNOST SVEUČILIŠTA U OSIJEKU</v>
      </c>
      <c r="I6" s="80" t="str">
        <f t="shared" si="3"/>
        <v>0942</v>
      </c>
      <c r="J6" s="117">
        <v>31934</v>
      </c>
      <c r="K6" s="339">
        <v>57815</v>
      </c>
      <c r="L6" s="339">
        <v>33803</v>
      </c>
      <c r="M6" s="84"/>
      <c r="O6" s="75" t="str">
        <f t="shared" si="4"/>
        <v>321</v>
      </c>
      <c r="P6" s="75" t="str">
        <f t="shared" si="5"/>
        <v>32</v>
      </c>
      <c r="Q6" s="75" t="str">
        <f t="shared" si="6"/>
        <v>11</v>
      </c>
      <c r="R6" s="75" t="str">
        <f t="shared" si="7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0"/>
        <v>Opći prihodi i primici</v>
      </c>
      <c r="E7" s="85">
        <v>3236</v>
      </c>
      <c r="F7" s="80" t="str">
        <f t="shared" si="1"/>
        <v>Zdravstvene i veterinarske usluge</v>
      </c>
      <c r="G7" s="118" t="s">
        <v>61</v>
      </c>
      <c r="H7" s="80" t="str">
        <f t="shared" si="2"/>
        <v>REDOVNA DJELATNOST SVEUČILIŠTA U OSIJEKU</v>
      </c>
      <c r="I7" s="80" t="str">
        <f t="shared" si="3"/>
        <v>0942</v>
      </c>
      <c r="J7" s="117">
        <v>956</v>
      </c>
      <c r="K7" s="339">
        <v>2866</v>
      </c>
      <c r="L7" s="339">
        <v>0</v>
      </c>
      <c r="M7" s="84"/>
      <c r="O7" s="75" t="str">
        <f t="shared" si="4"/>
        <v>323</v>
      </c>
      <c r="P7" s="75" t="str">
        <f t="shared" si="5"/>
        <v>32</v>
      </c>
      <c r="Q7" s="75" t="str">
        <f t="shared" si="6"/>
        <v>11</v>
      </c>
      <c r="R7" s="75" t="str">
        <f t="shared" si="7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1790</v>
      </c>
      <c r="AC7" t="s">
        <v>1791</v>
      </c>
      <c r="AD7" s="75" t="s">
        <v>5142</v>
      </c>
      <c r="AE7" s="75" t="s">
        <v>5143</v>
      </c>
      <c r="AF7" s="75" t="s">
        <v>5168</v>
      </c>
      <c r="AG7" s="75" t="s">
        <v>5175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0"/>
        <v>Opći prihodi i primici</v>
      </c>
      <c r="E8" s="85">
        <v>3295</v>
      </c>
      <c r="F8" s="80" t="str">
        <f t="shared" si="1"/>
        <v>Pristojbe i naknade</v>
      </c>
      <c r="G8" s="118" t="s">
        <v>61</v>
      </c>
      <c r="H8" s="80" t="str">
        <f t="shared" si="2"/>
        <v>REDOVNA DJELATNOST SVEUČILIŠTA U OSIJEKU</v>
      </c>
      <c r="I8" s="80" t="str">
        <f t="shared" si="3"/>
        <v>0942</v>
      </c>
      <c r="J8" s="117">
        <v>4700</v>
      </c>
      <c r="K8" s="339">
        <v>5316</v>
      </c>
      <c r="L8" s="339">
        <v>2473</v>
      </c>
      <c r="M8" s="84"/>
      <c r="O8" s="75" t="str">
        <f t="shared" si="4"/>
        <v>329</v>
      </c>
      <c r="P8" s="75" t="str">
        <f t="shared" si="5"/>
        <v>32</v>
      </c>
      <c r="Q8" s="75" t="str">
        <f t="shared" si="6"/>
        <v>11</v>
      </c>
      <c r="R8" s="75" t="str">
        <f t="shared" si="7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1792</v>
      </c>
      <c r="AC8" t="s">
        <v>1793</v>
      </c>
      <c r="AD8" s="75" t="s">
        <v>5144</v>
      </c>
      <c r="AE8" s="75" t="s">
        <v>5145</v>
      </c>
      <c r="AF8" s="75" t="s">
        <v>5170</v>
      </c>
      <c r="AG8" s="75" t="s">
        <v>5171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0"/>
        <v>Opći prihodi i primici</v>
      </c>
      <c r="E9" s="85">
        <v>3237</v>
      </c>
      <c r="F9" s="80" t="str">
        <f t="shared" si="1"/>
        <v>Intelektualne i osobne usluge</v>
      </c>
      <c r="G9" s="118" t="s">
        <v>674</v>
      </c>
      <c r="H9" s="80" t="str">
        <f t="shared" si="2"/>
        <v>PROGRAMI VJEŽBAONICA VISOKIH UČILIŠTA</v>
      </c>
      <c r="I9" s="80" t="str">
        <f t="shared" si="3"/>
        <v>0942</v>
      </c>
      <c r="J9" s="117">
        <v>1438</v>
      </c>
      <c r="K9" s="339">
        <v>2358</v>
      </c>
      <c r="L9" s="339">
        <v>1398</v>
      </c>
      <c r="M9" s="84"/>
      <c r="O9" s="75" t="str">
        <f t="shared" si="4"/>
        <v>323</v>
      </c>
      <c r="P9" s="75" t="str">
        <f t="shared" si="5"/>
        <v>32</v>
      </c>
      <c r="Q9" s="75" t="str">
        <f t="shared" si="6"/>
        <v>11</v>
      </c>
      <c r="R9" s="75" t="str">
        <f t="shared" si="7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1794</v>
      </c>
      <c r="AC9" t="s">
        <v>1795</v>
      </c>
      <c r="AD9" s="75" t="s">
        <v>5146</v>
      </c>
      <c r="AE9" s="75" t="s">
        <v>5147</v>
      </c>
      <c r="AF9" s="75" t="s">
        <v>5168</v>
      </c>
      <c r="AG9" s="75" t="s">
        <v>5178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ref="D10:D73" si="8">IFERROR(VLOOKUP(C10,$S$6:$T$24,2,FALSE),"")</f>
        <v>Opći prihodi i primici</v>
      </c>
      <c r="E10" s="85">
        <v>3211</v>
      </c>
      <c r="F10" s="80" t="str">
        <f t="shared" ref="F10:F73" si="9">IFERROR(VLOOKUP(E10,$V$5:$X$129,2,FALSE),"")</f>
        <v>Službena putovanja</v>
      </c>
      <c r="G10" s="118" t="s">
        <v>672</v>
      </c>
      <c r="H10" s="80" t="str">
        <f t="shared" ref="H10:H73" si="10">IFERROR(VLOOKUP(G10,$AB$6:$AC$327,2,FALSE),"")</f>
        <v>PROGRAMSKO FINANCIRANJE JAVNIH VISOKIH UČILIŠTA</v>
      </c>
      <c r="I10" s="80" t="str">
        <f t="shared" ref="I10:I73" si="11">IFERROR(VLOOKUP(G10,$AB$6:$AF$327,3,FALSE),"")</f>
        <v>0942</v>
      </c>
      <c r="J10" s="117">
        <v>6108</v>
      </c>
      <c r="K10" s="117">
        <v>11231</v>
      </c>
      <c r="L10" s="117">
        <v>7920</v>
      </c>
      <c r="M10" s="84"/>
      <c r="O10" s="75" t="str">
        <f t="shared" si="4"/>
        <v>321</v>
      </c>
      <c r="P10" s="75" t="str">
        <f t="shared" si="5"/>
        <v>32</v>
      </c>
      <c r="Q10" s="75" t="str">
        <f t="shared" si="6"/>
        <v>11</v>
      </c>
      <c r="R10" s="75" t="str">
        <f t="shared" si="7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12">LEFT(V10,2)</f>
        <v>31</v>
      </c>
      <c r="Z10" s="125" t="str">
        <f t="shared" ref="Z10:Z41" si="13">LEFT(V10,3)</f>
        <v>313</v>
      </c>
      <c r="AB10" t="s">
        <v>1617</v>
      </c>
      <c r="AC10" t="s">
        <v>1618</v>
      </c>
      <c r="AD10" s="75" t="s">
        <v>5146</v>
      </c>
      <c r="AE10" s="75" t="s">
        <v>5147</v>
      </c>
      <c r="AF10" s="75" t="s">
        <v>5168</v>
      </c>
      <c r="AG10" s="75" t="s">
        <v>5178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8"/>
        <v>Opći prihodi i primici</v>
      </c>
      <c r="E11" s="85">
        <v>3213</v>
      </c>
      <c r="F11" s="80" t="str">
        <f t="shared" si="9"/>
        <v>Stručno usavršavanje zaposlenika</v>
      </c>
      <c r="G11" s="118" t="s">
        <v>672</v>
      </c>
      <c r="H11" s="80" t="str">
        <f t="shared" si="10"/>
        <v>PROGRAMSKO FINANCIRANJE JAVNIH VISOKIH UČILIŠTA</v>
      </c>
      <c r="I11" s="80" t="str">
        <f t="shared" si="11"/>
        <v>0942</v>
      </c>
      <c r="J11" s="117">
        <v>1998</v>
      </c>
      <c r="K11" s="117">
        <v>3426</v>
      </c>
      <c r="L11" s="117">
        <v>2462</v>
      </c>
      <c r="M11" s="84"/>
      <c r="O11" s="75" t="str">
        <f t="shared" si="4"/>
        <v>321</v>
      </c>
      <c r="P11" s="75" t="str">
        <f t="shared" si="5"/>
        <v>32</v>
      </c>
      <c r="Q11" s="75" t="str">
        <f t="shared" si="6"/>
        <v>11</v>
      </c>
      <c r="R11" s="75" t="str">
        <f t="shared" si="7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12"/>
        <v>32</v>
      </c>
      <c r="Z11" s="75" t="str">
        <f t="shared" si="13"/>
        <v>321</v>
      </c>
      <c r="AB11" t="s">
        <v>1617</v>
      </c>
      <c r="AC11" t="s">
        <v>1618</v>
      </c>
      <c r="AD11" s="75" t="s">
        <v>5148</v>
      </c>
      <c r="AE11" s="75" t="s">
        <v>5149</v>
      </c>
      <c r="AF11" s="75" t="s">
        <v>5168</v>
      </c>
      <c r="AG11" s="75" t="s">
        <v>5177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8"/>
        <v>Opći prihodi i primici</v>
      </c>
      <c r="E12" s="85">
        <v>3221</v>
      </c>
      <c r="F12" s="80" t="str">
        <f t="shared" si="9"/>
        <v>Uredski materijal i ostali materijalni rashodi</v>
      </c>
      <c r="G12" s="118" t="s">
        <v>672</v>
      </c>
      <c r="H12" s="80" t="str">
        <f t="shared" si="10"/>
        <v>PROGRAMSKO FINANCIRANJE JAVNIH VISOKIH UČILIŠTA</v>
      </c>
      <c r="I12" s="80" t="str">
        <f t="shared" si="11"/>
        <v>0942</v>
      </c>
      <c r="J12" s="117">
        <v>1782</v>
      </c>
      <c r="K12" s="117">
        <v>14091</v>
      </c>
      <c r="L12" s="117">
        <v>1114</v>
      </c>
      <c r="M12" s="84"/>
      <c r="O12" s="75" t="str">
        <f t="shared" si="4"/>
        <v>322</v>
      </c>
      <c r="P12" s="75" t="str">
        <f t="shared" si="5"/>
        <v>32</v>
      </c>
      <c r="Q12" s="75" t="str">
        <f t="shared" si="6"/>
        <v>11</v>
      </c>
      <c r="R12" s="75" t="str">
        <f t="shared" si="7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12"/>
        <v>32</v>
      </c>
      <c r="Z12" s="75" t="str">
        <f t="shared" si="13"/>
        <v>321</v>
      </c>
      <c r="AB12" t="s">
        <v>1619</v>
      </c>
      <c r="AC12" t="s">
        <v>1620</v>
      </c>
      <c r="AD12" s="75" t="s">
        <v>5146</v>
      </c>
      <c r="AE12" s="75" t="s">
        <v>5147</v>
      </c>
      <c r="AF12" s="75" t="s">
        <v>5168</v>
      </c>
      <c r="AG12" s="75" t="s">
        <v>5178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8"/>
        <v>Opći prihodi i primici</v>
      </c>
      <c r="E13" s="85">
        <v>3222</v>
      </c>
      <c r="F13" s="80" t="str">
        <f t="shared" si="9"/>
        <v>Materijal i sirovine</v>
      </c>
      <c r="G13" s="118" t="s">
        <v>672</v>
      </c>
      <c r="H13" s="80" t="str">
        <f t="shared" si="10"/>
        <v>PROGRAMSKO FINANCIRANJE JAVNIH VISOKIH UČILIŠTA</v>
      </c>
      <c r="I13" s="80" t="str">
        <f t="shared" si="11"/>
        <v>0942</v>
      </c>
      <c r="J13" s="117">
        <v>0</v>
      </c>
      <c r="K13" s="117">
        <v>4466</v>
      </c>
      <c r="L13" s="117"/>
      <c r="M13" s="84"/>
      <c r="O13" s="75" t="str">
        <f t="shared" si="4"/>
        <v>322</v>
      </c>
      <c r="P13" s="75" t="str">
        <f t="shared" si="5"/>
        <v>32</v>
      </c>
      <c r="Q13" s="75" t="str">
        <f t="shared" si="6"/>
        <v>11</v>
      </c>
      <c r="R13" s="75" t="str">
        <f t="shared" si="7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12"/>
        <v>32</v>
      </c>
      <c r="Z13" s="75" t="str">
        <f t="shared" si="13"/>
        <v>321</v>
      </c>
      <c r="AB13" t="s">
        <v>1796</v>
      </c>
      <c r="AC13" t="s">
        <v>1797</v>
      </c>
      <c r="AD13" s="75" t="s">
        <v>5146</v>
      </c>
      <c r="AE13" s="75" t="s">
        <v>5147</v>
      </c>
      <c r="AF13" s="75" t="s">
        <v>5168</v>
      </c>
      <c r="AG13" s="75" t="s">
        <v>5178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8"/>
        <v>Opći prihodi i primici</v>
      </c>
      <c r="E14" s="85">
        <v>3223</v>
      </c>
      <c r="F14" s="80" t="str">
        <f t="shared" si="9"/>
        <v>Energija</v>
      </c>
      <c r="G14" s="118" t="s">
        <v>672</v>
      </c>
      <c r="H14" s="80" t="str">
        <f t="shared" si="10"/>
        <v>PROGRAMSKO FINANCIRANJE JAVNIH VISOKIH UČILIŠTA</v>
      </c>
      <c r="I14" s="80" t="str">
        <f t="shared" si="11"/>
        <v>0942</v>
      </c>
      <c r="J14" s="117">
        <v>27539</v>
      </c>
      <c r="K14" s="117">
        <v>49291</v>
      </c>
      <c r="L14" s="117">
        <v>27168</v>
      </c>
      <c r="M14" s="84"/>
      <c r="O14" s="75" t="str">
        <f t="shared" si="4"/>
        <v>322</v>
      </c>
      <c r="P14" s="75" t="str">
        <f t="shared" si="5"/>
        <v>32</v>
      </c>
      <c r="Q14" s="75" t="str">
        <f t="shared" si="6"/>
        <v>11</v>
      </c>
      <c r="R14" s="75" t="str">
        <f t="shared" si="7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12"/>
        <v>32</v>
      </c>
      <c r="Z14" s="75" t="str">
        <f t="shared" si="13"/>
        <v>321</v>
      </c>
      <c r="AB14" t="s">
        <v>1798</v>
      </c>
      <c r="AC14" t="s">
        <v>1799</v>
      </c>
      <c r="AD14" s="75" t="s">
        <v>5150</v>
      </c>
      <c r="AE14" s="75" t="s">
        <v>5151</v>
      </c>
      <c r="AF14" s="75" t="s">
        <v>5168</v>
      </c>
      <c r="AG14" s="75" t="s">
        <v>5176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8"/>
        <v>Opći prihodi i primici</v>
      </c>
      <c r="E15" s="85">
        <v>3224</v>
      </c>
      <c r="F15" s="80" t="str">
        <f t="shared" si="9"/>
        <v>Materijal i dijelovi za tekuće i investicijsko održavanje</v>
      </c>
      <c r="G15" s="118" t="s">
        <v>672</v>
      </c>
      <c r="H15" s="80" t="str">
        <f t="shared" si="10"/>
        <v>PROGRAMSKO FINANCIRANJE JAVNIH VISOKIH UČILIŠTA</v>
      </c>
      <c r="I15" s="80" t="str">
        <f t="shared" si="11"/>
        <v>0942</v>
      </c>
      <c r="J15" s="117">
        <v>0</v>
      </c>
      <c r="K15" s="117">
        <v>3391</v>
      </c>
      <c r="L15" s="117">
        <v>106</v>
      </c>
      <c r="M15" s="84"/>
      <c r="O15" s="75" t="str">
        <f t="shared" si="4"/>
        <v>322</v>
      </c>
      <c r="P15" s="75" t="str">
        <f t="shared" si="5"/>
        <v>32</v>
      </c>
      <c r="Q15" s="75" t="str">
        <f t="shared" si="6"/>
        <v>11</v>
      </c>
      <c r="R15" s="75" t="str">
        <f t="shared" si="7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12"/>
        <v>32</v>
      </c>
      <c r="Z15" s="75" t="str">
        <f t="shared" si="13"/>
        <v>322</v>
      </c>
      <c r="AB15" t="s">
        <v>1800</v>
      </c>
      <c r="AC15" t="s">
        <v>1801</v>
      </c>
      <c r="AD15" s="75" t="s">
        <v>5142</v>
      </c>
      <c r="AE15" s="75" t="s">
        <v>5143</v>
      </c>
      <c r="AF15" s="75" t="s">
        <v>5168</v>
      </c>
      <c r="AG15" s="75" t="s">
        <v>5175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8"/>
        <v>Opći prihodi i primici</v>
      </c>
      <c r="E16" s="85">
        <v>3231</v>
      </c>
      <c r="F16" s="80" t="str">
        <f t="shared" si="9"/>
        <v>Usluge telefona, pošte i prijevoza</v>
      </c>
      <c r="G16" s="118" t="s">
        <v>672</v>
      </c>
      <c r="H16" s="80" t="str">
        <f t="shared" si="10"/>
        <v>PROGRAMSKO FINANCIRANJE JAVNIH VISOKIH UČILIŠTA</v>
      </c>
      <c r="I16" s="80" t="str">
        <f t="shared" si="11"/>
        <v>0942</v>
      </c>
      <c r="J16" s="117">
        <v>4892</v>
      </c>
      <c r="K16" s="117">
        <v>12294</v>
      </c>
      <c r="L16" s="117">
        <v>4096</v>
      </c>
      <c r="M16" s="84"/>
      <c r="O16" s="75" t="str">
        <f t="shared" si="4"/>
        <v>323</v>
      </c>
      <c r="P16" s="75" t="str">
        <f t="shared" si="5"/>
        <v>32</v>
      </c>
      <c r="Q16" s="75" t="str">
        <f t="shared" si="6"/>
        <v>11</v>
      </c>
      <c r="R16" s="75" t="str">
        <f t="shared" si="7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12"/>
        <v>32</v>
      </c>
      <c r="Z16" s="75" t="str">
        <f t="shared" si="13"/>
        <v>322</v>
      </c>
      <c r="AB16" t="s">
        <v>944</v>
      </c>
      <c r="AC16" t="s">
        <v>945</v>
      </c>
      <c r="AD16" s="75" t="s">
        <v>5152</v>
      </c>
      <c r="AE16" s="75" t="s">
        <v>5153</v>
      </c>
      <c r="AF16" s="75" t="s">
        <v>5169</v>
      </c>
      <c r="AG16" s="75" t="s">
        <v>5174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8"/>
        <v>Opći prihodi i primici</v>
      </c>
      <c r="E17" s="85">
        <v>3232</v>
      </c>
      <c r="F17" s="80" t="str">
        <f t="shared" si="9"/>
        <v>Usluge tekućeg i investicijskog održavanja</v>
      </c>
      <c r="G17" s="118" t="s">
        <v>672</v>
      </c>
      <c r="H17" s="80" t="str">
        <f t="shared" si="10"/>
        <v>PROGRAMSKO FINANCIRANJE JAVNIH VISOKIH UČILIŠTA</v>
      </c>
      <c r="I17" s="80" t="str">
        <f t="shared" si="11"/>
        <v>0942</v>
      </c>
      <c r="J17" s="117">
        <v>7090</v>
      </c>
      <c r="K17" s="117">
        <v>17000</v>
      </c>
      <c r="L17" s="117">
        <v>918</v>
      </c>
      <c r="M17" s="84"/>
      <c r="O17" s="75" t="str">
        <f t="shared" si="4"/>
        <v>323</v>
      </c>
      <c r="P17" s="75" t="str">
        <f t="shared" si="5"/>
        <v>32</v>
      </c>
      <c r="Q17" s="75" t="str">
        <f t="shared" si="6"/>
        <v>11</v>
      </c>
      <c r="R17" s="75" t="str">
        <f t="shared" si="7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12"/>
        <v>32</v>
      </c>
      <c r="Z17" s="75" t="str">
        <f t="shared" si="13"/>
        <v>322</v>
      </c>
      <c r="AB17" t="s">
        <v>1621</v>
      </c>
      <c r="AC17" t="s">
        <v>1622</v>
      </c>
      <c r="AD17" s="75" t="s">
        <v>5146</v>
      </c>
      <c r="AE17" s="75" t="s">
        <v>5147</v>
      </c>
      <c r="AF17" s="75" t="s">
        <v>5168</v>
      </c>
      <c r="AG17" s="75" t="s">
        <v>5178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8"/>
        <v>Opći prihodi i primici</v>
      </c>
      <c r="E18" s="85">
        <v>3233</v>
      </c>
      <c r="F18" s="80" t="str">
        <f t="shared" si="9"/>
        <v>Usluge promidžbe i informiranja</v>
      </c>
      <c r="G18" s="118" t="s">
        <v>672</v>
      </c>
      <c r="H18" s="80" t="str">
        <f t="shared" si="10"/>
        <v>PROGRAMSKO FINANCIRANJE JAVNIH VISOKIH UČILIŠTA</v>
      </c>
      <c r="I18" s="80" t="str">
        <f t="shared" si="11"/>
        <v>0942</v>
      </c>
      <c r="J18" s="117">
        <v>2045</v>
      </c>
      <c r="K18" s="117">
        <v>4860</v>
      </c>
      <c r="L18" s="117">
        <v>2080</v>
      </c>
      <c r="M18" s="84"/>
      <c r="O18" s="75" t="str">
        <f t="shared" si="4"/>
        <v>323</v>
      </c>
      <c r="P18" s="75" t="str">
        <f t="shared" si="5"/>
        <v>32</v>
      </c>
      <c r="Q18" s="75" t="str">
        <f t="shared" si="6"/>
        <v>11</v>
      </c>
      <c r="R18" s="75" t="str">
        <f t="shared" si="7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12"/>
        <v>32</v>
      </c>
      <c r="Z18" s="75" t="str">
        <f t="shared" si="13"/>
        <v>322</v>
      </c>
      <c r="AB18" t="s">
        <v>946</v>
      </c>
      <c r="AC18" t="s">
        <v>947</v>
      </c>
      <c r="AD18" s="75" t="s">
        <v>5146</v>
      </c>
      <c r="AE18" s="75" t="s">
        <v>5147</v>
      </c>
      <c r="AF18" s="75" t="s">
        <v>5168</v>
      </c>
      <c r="AG18" s="75" t="s">
        <v>5178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8"/>
        <v>Opći prihodi i primici</v>
      </c>
      <c r="E19" s="85">
        <v>3234</v>
      </c>
      <c r="F19" s="80" t="str">
        <f t="shared" si="9"/>
        <v>Komunalne usluge</v>
      </c>
      <c r="G19" s="118" t="s">
        <v>672</v>
      </c>
      <c r="H19" s="80" t="str">
        <f t="shared" si="10"/>
        <v>PROGRAMSKO FINANCIRANJE JAVNIH VISOKIH UČILIŠTA</v>
      </c>
      <c r="I19" s="80" t="str">
        <f t="shared" si="11"/>
        <v>0942</v>
      </c>
      <c r="J19" s="117">
        <v>4577</v>
      </c>
      <c r="K19" s="117">
        <v>8319</v>
      </c>
      <c r="L19" s="117">
        <v>4426</v>
      </c>
      <c r="M19" s="84"/>
      <c r="O19" s="75" t="str">
        <f t="shared" si="4"/>
        <v>323</v>
      </c>
      <c r="P19" s="75" t="str">
        <f t="shared" si="5"/>
        <v>32</v>
      </c>
      <c r="Q19" s="75" t="str">
        <f t="shared" si="6"/>
        <v>11</v>
      </c>
      <c r="R19" s="75" t="str">
        <f t="shared" si="7"/>
        <v>94</v>
      </c>
      <c r="S19" s="222">
        <v>5761</v>
      </c>
      <c r="T19" s="142" t="s">
        <v>3531</v>
      </c>
      <c r="V19" s="75">
        <v>3225</v>
      </c>
      <c r="W19" s="75" t="s">
        <v>101</v>
      </c>
      <c r="Y19" s="290" t="str">
        <f t="shared" si="12"/>
        <v>32</v>
      </c>
      <c r="Z19" s="75" t="str">
        <f t="shared" si="13"/>
        <v>322</v>
      </c>
      <c r="AB19" t="s">
        <v>1802</v>
      </c>
      <c r="AC19" t="s">
        <v>1803</v>
      </c>
      <c r="AD19" s="75" t="s">
        <v>5146</v>
      </c>
      <c r="AE19" s="75" t="s">
        <v>5147</v>
      </c>
      <c r="AF19" s="75" t="s">
        <v>5168</v>
      </c>
      <c r="AG19" s="75" t="s">
        <v>5178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8"/>
        <v>Opći prihodi i primici</v>
      </c>
      <c r="E20" s="85">
        <v>3235</v>
      </c>
      <c r="F20" s="80" t="str">
        <f t="shared" si="9"/>
        <v>Zakupnine i najamnine</v>
      </c>
      <c r="G20" s="118" t="s">
        <v>672</v>
      </c>
      <c r="H20" s="80" t="str">
        <f t="shared" si="10"/>
        <v>PROGRAMSKO FINANCIRANJE JAVNIH VISOKIH UČILIŠTA</v>
      </c>
      <c r="I20" s="80" t="str">
        <f t="shared" si="11"/>
        <v>0942</v>
      </c>
      <c r="J20" s="117">
        <v>111</v>
      </c>
      <c r="K20" s="117">
        <v>619</v>
      </c>
      <c r="L20" s="117">
        <v>112</v>
      </c>
      <c r="M20" s="84"/>
      <c r="O20" s="75" t="str">
        <f t="shared" si="4"/>
        <v>323</v>
      </c>
      <c r="P20" s="75" t="str">
        <f t="shared" si="5"/>
        <v>32</v>
      </c>
      <c r="Q20" s="75" t="str">
        <f t="shared" si="6"/>
        <v>11</v>
      </c>
      <c r="R20" s="75" t="str">
        <f t="shared" si="7"/>
        <v>94</v>
      </c>
      <c r="S20" s="222">
        <v>5762</v>
      </c>
      <c r="T20" s="142" t="s">
        <v>3531</v>
      </c>
      <c r="V20" s="75">
        <v>3226</v>
      </c>
      <c r="W20" s="75" t="s">
        <v>175</v>
      </c>
      <c r="Y20" s="290" t="str">
        <f t="shared" si="12"/>
        <v>32</v>
      </c>
      <c r="Z20" s="75" t="str">
        <f t="shared" si="13"/>
        <v>322</v>
      </c>
      <c r="AB20" t="s">
        <v>1623</v>
      </c>
      <c r="AC20" t="s">
        <v>1624</v>
      </c>
      <c r="AD20" s="75" t="s">
        <v>5146</v>
      </c>
      <c r="AE20" s="75" t="s">
        <v>5147</v>
      </c>
      <c r="AF20" s="75" t="s">
        <v>5168</v>
      </c>
      <c r="AG20" s="75" t="s">
        <v>5178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8"/>
        <v>Opći prihodi i primici</v>
      </c>
      <c r="E21" s="85">
        <v>3237</v>
      </c>
      <c r="F21" s="80" t="str">
        <f t="shared" si="9"/>
        <v>Intelektualne i osobne usluge</v>
      </c>
      <c r="G21" s="118" t="s">
        <v>672</v>
      </c>
      <c r="H21" s="80" t="str">
        <f t="shared" si="10"/>
        <v>PROGRAMSKO FINANCIRANJE JAVNIH VISOKIH UČILIŠTA</v>
      </c>
      <c r="I21" s="80" t="str">
        <f t="shared" si="11"/>
        <v>0942</v>
      </c>
      <c r="J21" s="117">
        <v>15853</v>
      </c>
      <c r="K21" s="117">
        <v>17994</v>
      </c>
      <c r="L21" s="117">
        <v>13680</v>
      </c>
      <c r="M21" s="84"/>
      <c r="O21" s="75" t="str">
        <f t="shared" si="4"/>
        <v>323</v>
      </c>
      <c r="P21" s="75" t="str">
        <f t="shared" si="5"/>
        <v>32</v>
      </c>
      <c r="Q21" s="75" t="str">
        <f t="shared" si="6"/>
        <v>11</v>
      </c>
      <c r="R21" s="75" t="str">
        <f t="shared" si="7"/>
        <v>94</v>
      </c>
      <c r="S21" s="142">
        <v>581</v>
      </c>
      <c r="T21" s="143" t="s">
        <v>1778</v>
      </c>
      <c r="V21" s="75">
        <v>3227</v>
      </c>
      <c r="W21" s="75" t="s">
        <v>118</v>
      </c>
      <c r="Y21" s="290" t="str">
        <f t="shared" si="12"/>
        <v>32</v>
      </c>
      <c r="Z21" s="75" t="str">
        <f t="shared" si="13"/>
        <v>322</v>
      </c>
      <c r="AB21" t="s">
        <v>1804</v>
      </c>
      <c r="AC21" t="s">
        <v>1805</v>
      </c>
      <c r="AD21" s="75" t="s">
        <v>5142</v>
      </c>
      <c r="AE21" s="75" t="s">
        <v>5143</v>
      </c>
      <c r="AF21" s="75" t="s">
        <v>5168</v>
      </c>
      <c r="AG21" s="75" t="s">
        <v>5175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8"/>
        <v>Opći prihodi i primici</v>
      </c>
      <c r="E22" s="85">
        <v>3238</v>
      </c>
      <c r="F22" s="80" t="str">
        <f t="shared" si="9"/>
        <v>Računalne usluge</v>
      </c>
      <c r="G22" s="118" t="s">
        <v>672</v>
      </c>
      <c r="H22" s="80" t="str">
        <f t="shared" si="10"/>
        <v>PROGRAMSKO FINANCIRANJE JAVNIH VISOKIH UČILIŠTA</v>
      </c>
      <c r="I22" s="80" t="str">
        <f t="shared" si="11"/>
        <v>0942</v>
      </c>
      <c r="J22" s="117">
        <v>5657</v>
      </c>
      <c r="K22" s="117">
        <v>12797</v>
      </c>
      <c r="L22" s="117">
        <v>6509</v>
      </c>
      <c r="M22" s="84"/>
      <c r="O22" s="75" t="str">
        <f t="shared" si="4"/>
        <v>323</v>
      </c>
      <c r="P22" s="75" t="str">
        <f t="shared" si="5"/>
        <v>32</v>
      </c>
      <c r="Q22" s="75" t="str">
        <f t="shared" si="6"/>
        <v>11</v>
      </c>
      <c r="R22" s="75" t="str">
        <f t="shared" si="7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12"/>
        <v>32</v>
      </c>
      <c r="Z22" s="75" t="str">
        <f t="shared" si="13"/>
        <v>323</v>
      </c>
      <c r="AB22" t="s">
        <v>1806</v>
      </c>
      <c r="AC22" t="s">
        <v>1807</v>
      </c>
      <c r="AD22" s="75" t="s">
        <v>5146</v>
      </c>
      <c r="AE22" s="75" t="s">
        <v>5147</v>
      </c>
      <c r="AF22" s="75" t="s">
        <v>5168</v>
      </c>
      <c r="AG22" s="75" t="s">
        <v>5178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8"/>
        <v>Opći prihodi i primici</v>
      </c>
      <c r="E23" s="85">
        <v>3239</v>
      </c>
      <c r="F23" s="80" t="str">
        <f t="shared" si="9"/>
        <v>Ostale usluge</v>
      </c>
      <c r="G23" s="118" t="s">
        <v>672</v>
      </c>
      <c r="H23" s="80" t="str">
        <f t="shared" si="10"/>
        <v>PROGRAMSKO FINANCIRANJE JAVNIH VISOKIH UČILIŠTA</v>
      </c>
      <c r="I23" s="80" t="str">
        <f t="shared" si="11"/>
        <v>0942</v>
      </c>
      <c r="J23" s="117">
        <v>3529</v>
      </c>
      <c r="K23" s="117">
        <v>10245</v>
      </c>
      <c r="L23" s="117">
        <v>4091</v>
      </c>
      <c r="M23" s="84"/>
      <c r="O23" s="75" t="str">
        <f t="shared" si="4"/>
        <v>323</v>
      </c>
      <c r="P23" s="75" t="str">
        <f t="shared" si="5"/>
        <v>32</v>
      </c>
      <c r="Q23" s="75" t="str">
        <f t="shared" si="6"/>
        <v>11</v>
      </c>
      <c r="R23" s="75" t="str">
        <f t="shared" si="7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12"/>
        <v>32</v>
      </c>
      <c r="Z23" s="75" t="str">
        <f t="shared" si="13"/>
        <v>323</v>
      </c>
      <c r="AB23" t="s">
        <v>1808</v>
      </c>
      <c r="AC23" t="s">
        <v>1809</v>
      </c>
      <c r="AD23" s="75" t="s">
        <v>5148</v>
      </c>
      <c r="AE23" s="75" t="s">
        <v>5149</v>
      </c>
      <c r="AF23" s="75" t="s">
        <v>5168</v>
      </c>
      <c r="AG23" s="75" t="s">
        <v>5177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8"/>
        <v>Opći prihodi i primici</v>
      </c>
      <c r="E24" s="85">
        <v>3241</v>
      </c>
      <c r="F24" s="80" t="str">
        <f t="shared" si="9"/>
        <v>Naknade troškova osobama izvan radnog odnosa</v>
      </c>
      <c r="G24" s="118" t="s">
        <v>672</v>
      </c>
      <c r="H24" s="80" t="str">
        <f t="shared" si="10"/>
        <v>PROGRAMSKO FINANCIRANJE JAVNIH VISOKIH UČILIŠTA</v>
      </c>
      <c r="I24" s="80" t="str">
        <f t="shared" si="11"/>
        <v>0942</v>
      </c>
      <c r="J24" s="117">
        <v>4599</v>
      </c>
      <c r="K24" s="117">
        <v>6270</v>
      </c>
      <c r="L24" s="117">
        <v>3173</v>
      </c>
      <c r="M24" s="84"/>
      <c r="O24" s="75" t="str">
        <f t="shared" si="4"/>
        <v>324</v>
      </c>
      <c r="P24" s="75" t="str">
        <f t="shared" si="5"/>
        <v>32</v>
      </c>
      <c r="Q24" s="75" t="str">
        <f t="shared" si="6"/>
        <v>11</v>
      </c>
      <c r="R24" s="75" t="str">
        <f t="shared" si="7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12"/>
        <v>32</v>
      </c>
      <c r="Z24" s="75" t="str">
        <f t="shared" si="13"/>
        <v>323</v>
      </c>
      <c r="AB24" t="s">
        <v>1810</v>
      </c>
      <c r="AC24" t="s">
        <v>1811</v>
      </c>
      <c r="AD24" s="75" t="s">
        <v>5154</v>
      </c>
      <c r="AE24" s="75" t="s">
        <v>5155</v>
      </c>
      <c r="AF24" s="75" t="s">
        <v>5168</v>
      </c>
      <c r="AG24" s="75" t="s">
        <v>5175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8"/>
        <v>Opći prihodi i primici</v>
      </c>
      <c r="E25" s="85">
        <v>3294</v>
      </c>
      <c r="F25" s="80" t="str">
        <f t="shared" si="9"/>
        <v>Članarine i norme</v>
      </c>
      <c r="G25" s="118" t="s">
        <v>672</v>
      </c>
      <c r="H25" s="80" t="str">
        <f t="shared" si="10"/>
        <v>PROGRAMSKO FINANCIRANJE JAVNIH VISOKIH UČILIŠTA</v>
      </c>
      <c r="I25" s="80" t="str">
        <f t="shared" si="11"/>
        <v>0942</v>
      </c>
      <c r="J25" s="117">
        <v>263</v>
      </c>
      <c r="K25" s="117"/>
      <c r="L25" s="117"/>
      <c r="M25" s="84"/>
      <c r="O25" s="75" t="str">
        <f t="shared" si="4"/>
        <v>329</v>
      </c>
      <c r="P25" s="75" t="str">
        <f t="shared" si="5"/>
        <v>32</v>
      </c>
      <c r="Q25" s="75" t="str">
        <f t="shared" si="6"/>
        <v>11</v>
      </c>
      <c r="R25" s="75" t="str">
        <f t="shared" si="7"/>
        <v>94</v>
      </c>
      <c r="V25" s="75">
        <v>3234</v>
      </c>
      <c r="W25" s="75" t="s">
        <v>90</v>
      </c>
      <c r="Y25" s="290" t="str">
        <f t="shared" si="12"/>
        <v>32</v>
      </c>
      <c r="Z25" s="75" t="str">
        <f t="shared" si="13"/>
        <v>323</v>
      </c>
      <c r="AB25" t="s">
        <v>1812</v>
      </c>
      <c r="AC25" t="s">
        <v>1813</v>
      </c>
      <c r="AD25" s="75" t="s">
        <v>5154</v>
      </c>
      <c r="AE25" s="75" t="s">
        <v>5155</v>
      </c>
      <c r="AF25" s="75" t="s">
        <v>5168</v>
      </c>
      <c r="AG25" s="75" t="s">
        <v>5175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8"/>
        <v>Opći prihodi i primici</v>
      </c>
      <c r="E26" s="85">
        <v>3296</v>
      </c>
      <c r="F26" s="80" t="str">
        <f t="shared" si="9"/>
        <v>Troškovi sudskih postupaka</v>
      </c>
      <c r="G26" s="118" t="s">
        <v>672</v>
      </c>
      <c r="H26" s="80" t="str">
        <f t="shared" si="10"/>
        <v>PROGRAMSKO FINANCIRANJE JAVNIH VISOKIH UČILIŠTA</v>
      </c>
      <c r="I26" s="80" t="str">
        <f t="shared" si="11"/>
        <v>0942</v>
      </c>
      <c r="J26" s="117">
        <v>9664</v>
      </c>
      <c r="K26" s="117"/>
      <c r="L26" s="117"/>
      <c r="M26" s="84"/>
      <c r="O26" s="75" t="str">
        <f t="shared" si="4"/>
        <v>329</v>
      </c>
      <c r="P26" s="75" t="str">
        <f t="shared" si="5"/>
        <v>32</v>
      </c>
      <c r="Q26" s="75" t="str">
        <f t="shared" si="6"/>
        <v>11</v>
      </c>
      <c r="R26" s="75" t="str">
        <f t="shared" si="7"/>
        <v>94</v>
      </c>
      <c r="V26" s="75">
        <v>3235</v>
      </c>
      <c r="W26" s="75" t="s">
        <v>110</v>
      </c>
      <c r="Y26" s="290" t="str">
        <f t="shared" si="12"/>
        <v>32</v>
      </c>
      <c r="Z26" s="75" t="str">
        <f t="shared" si="13"/>
        <v>323</v>
      </c>
      <c r="AB26" t="s">
        <v>1814</v>
      </c>
      <c r="AC26" t="s">
        <v>1815</v>
      </c>
      <c r="AD26" s="75" t="s">
        <v>5154</v>
      </c>
      <c r="AE26" s="75" t="s">
        <v>5155</v>
      </c>
      <c r="AF26" s="75" t="s">
        <v>5168</v>
      </c>
      <c r="AG26" s="75" t="s">
        <v>5175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8"/>
        <v>Opći prihodi i primici</v>
      </c>
      <c r="E27" s="85">
        <v>3299</v>
      </c>
      <c r="F27" s="80" t="str">
        <f t="shared" si="9"/>
        <v>Ostali nespomenuti rashodi poslovanja</v>
      </c>
      <c r="G27" s="118" t="s">
        <v>672</v>
      </c>
      <c r="H27" s="80" t="str">
        <f t="shared" si="10"/>
        <v>PROGRAMSKO FINANCIRANJE JAVNIH VISOKIH UČILIŠTA</v>
      </c>
      <c r="I27" s="80" t="str">
        <f t="shared" si="11"/>
        <v>0942</v>
      </c>
      <c r="J27" s="117">
        <v>49</v>
      </c>
      <c r="K27" s="117">
        <v>2715</v>
      </c>
      <c r="L27" s="117">
        <v>217</v>
      </c>
      <c r="M27" s="84"/>
      <c r="O27" s="75" t="str">
        <f t="shared" si="4"/>
        <v>329</v>
      </c>
      <c r="P27" s="75" t="str">
        <f t="shared" si="5"/>
        <v>32</v>
      </c>
      <c r="Q27" s="75" t="str">
        <f t="shared" si="6"/>
        <v>11</v>
      </c>
      <c r="R27" s="75" t="str">
        <f t="shared" si="7"/>
        <v>94</v>
      </c>
      <c r="V27" s="75">
        <v>3236</v>
      </c>
      <c r="W27" s="75" t="s">
        <v>53</v>
      </c>
      <c r="Y27" s="290" t="str">
        <f t="shared" si="12"/>
        <v>32</v>
      </c>
      <c r="Z27" s="75" t="str">
        <f t="shared" si="13"/>
        <v>323</v>
      </c>
      <c r="AB27" t="s">
        <v>1816</v>
      </c>
      <c r="AC27" t="s">
        <v>1817</v>
      </c>
      <c r="AD27" s="75" t="s">
        <v>5154</v>
      </c>
      <c r="AE27" s="75" t="s">
        <v>5155</v>
      </c>
      <c r="AF27" s="75" t="s">
        <v>5168</v>
      </c>
      <c r="AG27" s="75" t="s">
        <v>5175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8"/>
        <v>Opći prihodi i primici</v>
      </c>
      <c r="E28" s="85">
        <v>3433</v>
      </c>
      <c r="F28" s="80" t="str">
        <f t="shared" si="9"/>
        <v>Zatezne kamate</v>
      </c>
      <c r="G28" s="118" t="s">
        <v>672</v>
      </c>
      <c r="H28" s="80" t="str">
        <f t="shared" si="10"/>
        <v>PROGRAMSKO FINANCIRANJE JAVNIH VISOKIH UČILIŠTA</v>
      </c>
      <c r="I28" s="80" t="str">
        <f t="shared" si="11"/>
        <v>0942</v>
      </c>
      <c r="J28" s="117">
        <v>9303</v>
      </c>
      <c r="K28" s="117"/>
      <c r="L28" s="117"/>
      <c r="M28" s="84"/>
      <c r="O28" s="75" t="str">
        <f t="shared" si="4"/>
        <v>343</v>
      </c>
      <c r="P28" s="75" t="str">
        <f t="shared" si="5"/>
        <v>34</v>
      </c>
      <c r="Q28" s="75" t="str">
        <f t="shared" si="6"/>
        <v>11</v>
      </c>
      <c r="R28" s="75" t="str">
        <f t="shared" si="7"/>
        <v>94</v>
      </c>
      <c r="V28" s="75">
        <v>3237</v>
      </c>
      <c r="W28" s="75" t="s">
        <v>66</v>
      </c>
      <c r="Y28" s="290" t="str">
        <f t="shared" si="12"/>
        <v>32</v>
      </c>
      <c r="Z28" s="75" t="str">
        <f t="shared" si="13"/>
        <v>323</v>
      </c>
      <c r="AB28" t="s">
        <v>948</v>
      </c>
      <c r="AC28" t="s">
        <v>949</v>
      </c>
      <c r="AD28" s="75" t="s">
        <v>5146</v>
      </c>
      <c r="AE28" s="75" t="s">
        <v>5147</v>
      </c>
      <c r="AF28" s="75" t="s">
        <v>5168</v>
      </c>
      <c r="AG28" s="75" t="s">
        <v>5178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31</v>
      </c>
      <c r="D29" s="80" t="str">
        <f t="shared" si="8"/>
        <v>Vlastiti prihodi</v>
      </c>
      <c r="E29" s="85">
        <v>3111</v>
      </c>
      <c r="F29" s="80" t="str">
        <f t="shared" si="9"/>
        <v>Plaće za redovan rad</v>
      </c>
      <c r="G29" s="118" t="s">
        <v>177</v>
      </c>
      <c r="H29" s="80" t="str">
        <f t="shared" si="10"/>
        <v>REDOVNA DJELATNOST SVEUČILIŠTA U OSIJEKU (IZ EVIDENCIJSKIH PRIHODA)</v>
      </c>
      <c r="I29" s="80" t="str">
        <f t="shared" si="11"/>
        <v>0942</v>
      </c>
      <c r="J29" s="117">
        <v>25758</v>
      </c>
      <c r="K29" s="117">
        <v>22563</v>
      </c>
      <c r="L29" s="117">
        <v>10981</v>
      </c>
      <c r="M29" s="84"/>
      <c r="O29" s="75" t="str">
        <f t="shared" si="4"/>
        <v>311</v>
      </c>
      <c r="P29" s="75" t="str">
        <f t="shared" si="5"/>
        <v>31</v>
      </c>
      <c r="Q29" s="75" t="str">
        <f t="shared" si="6"/>
        <v>31</v>
      </c>
      <c r="R29" s="75" t="str">
        <f t="shared" si="7"/>
        <v>94</v>
      </c>
      <c r="V29" s="75">
        <v>3238</v>
      </c>
      <c r="W29" s="75" t="s">
        <v>103</v>
      </c>
      <c r="Y29" s="290" t="str">
        <f t="shared" si="12"/>
        <v>32</v>
      </c>
      <c r="Z29" s="75" t="str">
        <f t="shared" si="13"/>
        <v>323</v>
      </c>
      <c r="AB29" t="s">
        <v>1818</v>
      </c>
      <c r="AC29" t="s">
        <v>1819</v>
      </c>
      <c r="AD29" s="75" t="s">
        <v>5148</v>
      </c>
      <c r="AE29" s="75" t="s">
        <v>5149</v>
      </c>
      <c r="AF29" s="75" t="s">
        <v>5168</v>
      </c>
      <c r="AG29" s="75" t="s">
        <v>5177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31</v>
      </c>
      <c r="D30" s="80" t="str">
        <f t="shared" si="8"/>
        <v>Vlastiti prihodi</v>
      </c>
      <c r="E30" s="85">
        <v>3121</v>
      </c>
      <c r="F30" s="80" t="str">
        <f t="shared" si="9"/>
        <v>Ostali rashodi za zaposlene</v>
      </c>
      <c r="G30" s="118" t="s">
        <v>177</v>
      </c>
      <c r="H30" s="80" t="str">
        <f t="shared" si="10"/>
        <v>REDOVNA DJELATNOST SVEUČILIŠTA U OSIJEKU (IZ EVIDENCIJSKIH PRIHODA)</v>
      </c>
      <c r="I30" s="80" t="str">
        <f t="shared" si="11"/>
        <v>0942</v>
      </c>
      <c r="J30" s="117">
        <v>0</v>
      </c>
      <c r="K30" s="117">
        <v>1593</v>
      </c>
      <c r="L30" s="117">
        <v>16600</v>
      </c>
      <c r="M30" s="84"/>
      <c r="O30" s="75" t="str">
        <f t="shared" si="4"/>
        <v>312</v>
      </c>
      <c r="P30" s="75" t="str">
        <f t="shared" si="5"/>
        <v>31</v>
      </c>
      <c r="Q30" s="75" t="str">
        <f t="shared" si="6"/>
        <v>31</v>
      </c>
      <c r="R30" s="75" t="str">
        <f t="shared" si="7"/>
        <v>94</v>
      </c>
      <c r="V30" s="75">
        <v>3239</v>
      </c>
      <c r="W30" s="75" t="s">
        <v>83</v>
      </c>
      <c r="Y30" s="290" t="str">
        <f t="shared" si="12"/>
        <v>32</v>
      </c>
      <c r="Z30" s="75" t="str">
        <f t="shared" si="13"/>
        <v>323</v>
      </c>
      <c r="AB30" t="s">
        <v>1820</v>
      </c>
      <c r="AC30" t="s">
        <v>1821</v>
      </c>
      <c r="AD30" s="75" t="s">
        <v>5146</v>
      </c>
      <c r="AE30" s="75" t="s">
        <v>5147</v>
      </c>
      <c r="AF30" s="75" t="s">
        <v>5168</v>
      </c>
      <c r="AG30" s="75" t="s">
        <v>5178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31</v>
      </c>
      <c r="D31" s="80" t="str">
        <f t="shared" si="8"/>
        <v>Vlastiti prihodi</v>
      </c>
      <c r="E31" s="85">
        <v>3132</v>
      </c>
      <c r="F31" s="80" t="str">
        <f t="shared" si="9"/>
        <v>Doprinosi za obvezno zdravstveno osiguranje</v>
      </c>
      <c r="G31" s="118" t="s">
        <v>177</v>
      </c>
      <c r="H31" s="80" t="str">
        <f t="shared" si="10"/>
        <v>REDOVNA DJELATNOST SVEUČILIŠTA U OSIJEKU (IZ EVIDENCIJSKIH PRIHODA)</v>
      </c>
      <c r="I31" s="80" t="str">
        <f t="shared" si="11"/>
        <v>0942</v>
      </c>
      <c r="J31" s="117">
        <v>4250</v>
      </c>
      <c r="K31" s="117">
        <v>3723</v>
      </c>
      <c r="L31" s="117">
        <v>1812</v>
      </c>
      <c r="M31" s="84"/>
      <c r="O31" s="75" t="str">
        <f t="shared" si="4"/>
        <v>313</v>
      </c>
      <c r="P31" s="75" t="str">
        <f t="shared" si="5"/>
        <v>31</v>
      </c>
      <c r="Q31" s="75" t="str">
        <f t="shared" si="6"/>
        <v>31</v>
      </c>
      <c r="R31" s="75" t="str">
        <f t="shared" si="7"/>
        <v>94</v>
      </c>
      <c r="V31" s="75">
        <v>3241</v>
      </c>
      <c r="W31" s="75" t="s">
        <v>80</v>
      </c>
      <c r="Y31" s="290" t="str">
        <f t="shared" si="12"/>
        <v>32</v>
      </c>
      <c r="Z31" s="75" t="str">
        <f t="shared" si="13"/>
        <v>324</v>
      </c>
      <c r="AB31" t="s">
        <v>1822</v>
      </c>
      <c r="AC31" t="s">
        <v>1823</v>
      </c>
      <c r="AD31" s="75" t="s">
        <v>5144</v>
      </c>
      <c r="AE31" s="75" t="s">
        <v>5145</v>
      </c>
      <c r="AF31" s="75" t="s">
        <v>5170</v>
      </c>
      <c r="AG31" s="75" t="s">
        <v>5171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31</v>
      </c>
      <c r="D32" s="80" t="str">
        <f t="shared" si="8"/>
        <v>Vlastiti prihodi</v>
      </c>
      <c r="E32" s="85">
        <v>3211</v>
      </c>
      <c r="F32" s="80" t="str">
        <f t="shared" si="9"/>
        <v>Službena putovanja</v>
      </c>
      <c r="G32" s="118" t="s">
        <v>177</v>
      </c>
      <c r="H32" s="80" t="str">
        <f t="shared" si="10"/>
        <v>REDOVNA DJELATNOST SVEUČILIŠTA U OSIJEKU (IZ EVIDENCIJSKIH PRIHODA)</v>
      </c>
      <c r="I32" s="80" t="str">
        <f t="shared" si="11"/>
        <v>0942</v>
      </c>
      <c r="J32" s="117">
        <v>2997</v>
      </c>
      <c r="K32" s="117">
        <v>3046</v>
      </c>
      <c r="L32" s="117">
        <v>1820</v>
      </c>
      <c r="M32" s="84"/>
      <c r="O32" s="340" t="str">
        <f t="shared" si="4"/>
        <v>321</v>
      </c>
      <c r="P32" s="75" t="str">
        <f t="shared" si="5"/>
        <v>32</v>
      </c>
      <c r="Q32" s="75" t="str">
        <f t="shared" si="6"/>
        <v>31</v>
      </c>
      <c r="R32" s="75" t="str">
        <f t="shared" si="7"/>
        <v>94</v>
      </c>
      <c r="V32" s="75">
        <v>3291</v>
      </c>
      <c r="W32" s="75" t="s">
        <v>81</v>
      </c>
      <c r="Y32" s="290" t="str">
        <f t="shared" si="12"/>
        <v>32</v>
      </c>
      <c r="Z32" s="75" t="str">
        <f t="shared" si="13"/>
        <v>329</v>
      </c>
      <c r="AB32" t="s">
        <v>1824</v>
      </c>
      <c r="AC32" t="s">
        <v>1825</v>
      </c>
      <c r="AD32" s="75" t="s">
        <v>5144</v>
      </c>
      <c r="AE32" s="75" t="s">
        <v>5145</v>
      </c>
      <c r="AF32" s="75" t="s">
        <v>5170</v>
      </c>
      <c r="AG32" s="75" t="s">
        <v>5171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31</v>
      </c>
      <c r="D33" s="80" t="str">
        <f t="shared" si="8"/>
        <v>Vlastiti prihodi</v>
      </c>
      <c r="E33" s="85">
        <v>3212</v>
      </c>
      <c r="F33" s="80" t="str">
        <f t="shared" si="9"/>
        <v>Naknade za prijevoz, za rad na terenu i odvojeni život</v>
      </c>
      <c r="G33" s="118" t="s">
        <v>177</v>
      </c>
      <c r="H33" s="80" t="str">
        <f t="shared" si="10"/>
        <v>REDOVNA DJELATNOST SVEUČILIŠTA U OSIJEKU (IZ EVIDENCIJSKIH PRIHODA)</v>
      </c>
      <c r="I33" s="80" t="str">
        <f t="shared" si="11"/>
        <v>0942</v>
      </c>
      <c r="J33" s="117">
        <v>61</v>
      </c>
      <c r="K33" s="117">
        <v>0</v>
      </c>
      <c r="L33" s="117">
        <v>0</v>
      </c>
      <c r="M33" s="84"/>
      <c r="O33" s="75" t="str">
        <f t="shared" si="4"/>
        <v>321</v>
      </c>
      <c r="P33" s="75" t="str">
        <f t="shared" si="5"/>
        <v>32</v>
      </c>
      <c r="Q33" s="75" t="str">
        <f t="shared" si="6"/>
        <v>31</v>
      </c>
      <c r="R33" s="75" t="str">
        <f t="shared" si="7"/>
        <v>94</v>
      </c>
      <c r="V33" s="75">
        <v>3292</v>
      </c>
      <c r="W33" s="75" t="s">
        <v>74</v>
      </c>
      <c r="Y33" s="290" t="str">
        <f t="shared" si="12"/>
        <v>32</v>
      </c>
      <c r="Z33" s="75" t="str">
        <f t="shared" si="13"/>
        <v>329</v>
      </c>
      <c r="AB33" t="s">
        <v>1826</v>
      </c>
      <c r="AC33" t="s">
        <v>1827</v>
      </c>
      <c r="AD33" s="75" t="s">
        <v>5146</v>
      </c>
      <c r="AE33" s="75" t="s">
        <v>5147</v>
      </c>
      <c r="AF33" s="75" t="s">
        <v>5168</v>
      </c>
      <c r="AG33" s="75" t="s">
        <v>5178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31</v>
      </c>
      <c r="D34" s="80" t="str">
        <f t="shared" si="8"/>
        <v>Vlastiti prihodi</v>
      </c>
      <c r="E34" s="85">
        <v>3221</v>
      </c>
      <c r="F34" s="80" t="str">
        <f t="shared" si="9"/>
        <v>Uredski materijal i ostali materijalni rashodi</v>
      </c>
      <c r="G34" s="118" t="s">
        <v>177</v>
      </c>
      <c r="H34" s="80" t="str">
        <f t="shared" si="10"/>
        <v>REDOVNA DJELATNOST SVEUČILIŠTA U OSIJEKU (IZ EVIDENCIJSKIH PRIHODA)</v>
      </c>
      <c r="I34" s="80" t="str">
        <f t="shared" si="11"/>
        <v>0942</v>
      </c>
      <c r="J34" s="117">
        <v>2459</v>
      </c>
      <c r="K34" s="117">
        <v>664</v>
      </c>
      <c r="L34" s="117">
        <v>601</v>
      </c>
      <c r="M34" s="84"/>
      <c r="O34" s="75" t="str">
        <f t="shared" si="4"/>
        <v>322</v>
      </c>
      <c r="P34" s="75" t="str">
        <f t="shared" si="5"/>
        <v>32</v>
      </c>
      <c r="Q34" s="75" t="str">
        <f t="shared" si="6"/>
        <v>31</v>
      </c>
      <c r="R34" s="75" t="str">
        <f t="shared" si="7"/>
        <v>94</v>
      </c>
      <c r="V34" s="75">
        <v>3293</v>
      </c>
      <c r="W34" s="75" t="s">
        <v>84</v>
      </c>
      <c r="Y34" s="290" t="str">
        <f t="shared" si="12"/>
        <v>32</v>
      </c>
      <c r="Z34" s="75" t="str">
        <f t="shared" si="13"/>
        <v>329</v>
      </c>
      <c r="AB34" t="s">
        <v>1828</v>
      </c>
      <c r="AC34" t="s">
        <v>1829</v>
      </c>
      <c r="AD34" s="75" t="s">
        <v>5144</v>
      </c>
      <c r="AE34" s="75" t="s">
        <v>5145</v>
      </c>
      <c r="AF34" s="75" t="s">
        <v>5170</v>
      </c>
      <c r="AG34" s="75" t="s">
        <v>5171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31</v>
      </c>
      <c r="D35" s="80" t="str">
        <f t="shared" si="8"/>
        <v>Vlastiti prihodi</v>
      </c>
      <c r="E35" s="85">
        <v>3224</v>
      </c>
      <c r="F35" s="80" t="str">
        <f t="shared" si="9"/>
        <v>Materijal i dijelovi za tekuće i investicijsko održavanje</v>
      </c>
      <c r="G35" s="118" t="s">
        <v>177</v>
      </c>
      <c r="H35" s="80" t="str">
        <f t="shared" si="10"/>
        <v>REDOVNA DJELATNOST SVEUČILIŠTA U OSIJEKU (IZ EVIDENCIJSKIH PRIHODA)</v>
      </c>
      <c r="I35" s="80" t="str">
        <f t="shared" si="11"/>
        <v>0942</v>
      </c>
      <c r="J35" s="117">
        <v>0</v>
      </c>
      <c r="K35" s="117">
        <v>167</v>
      </c>
      <c r="L35" s="117">
        <v>0</v>
      </c>
      <c r="M35" s="84"/>
      <c r="O35" s="75" t="str">
        <f t="shared" si="4"/>
        <v>322</v>
      </c>
      <c r="P35" s="75" t="str">
        <f t="shared" si="5"/>
        <v>32</v>
      </c>
      <c r="Q35" s="75" t="str">
        <f t="shared" si="6"/>
        <v>31</v>
      </c>
      <c r="R35" s="75" t="str">
        <f t="shared" si="7"/>
        <v>94</v>
      </c>
      <c r="V35" s="75">
        <v>3293</v>
      </c>
      <c r="W35" s="75" t="s">
        <v>131</v>
      </c>
      <c r="Y35" s="290" t="str">
        <f t="shared" si="12"/>
        <v>32</v>
      </c>
      <c r="Z35" s="75" t="str">
        <f t="shared" si="13"/>
        <v>329</v>
      </c>
      <c r="AB35" t="s">
        <v>1625</v>
      </c>
      <c r="AC35" t="s">
        <v>1626</v>
      </c>
      <c r="AD35" s="75" t="s">
        <v>5146</v>
      </c>
      <c r="AE35" s="75" t="s">
        <v>5147</v>
      </c>
      <c r="AF35" s="75" t="s">
        <v>5168</v>
      </c>
      <c r="AG35" s="75" t="s">
        <v>5178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31</v>
      </c>
      <c r="D36" s="80" t="str">
        <f t="shared" si="8"/>
        <v>Vlastiti prihodi</v>
      </c>
      <c r="E36" s="85">
        <v>3231</v>
      </c>
      <c r="F36" s="80" t="str">
        <f t="shared" si="9"/>
        <v>Usluge telefona, pošte i prijevoza</v>
      </c>
      <c r="G36" s="118" t="s">
        <v>177</v>
      </c>
      <c r="H36" s="80" t="str">
        <f t="shared" si="10"/>
        <v>REDOVNA DJELATNOST SVEUČILIŠTA U OSIJEKU (IZ EVIDENCIJSKIH PRIHODA)</v>
      </c>
      <c r="I36" s="80" t="str">
        <f t="shared" si="11"/>
        <v>0942</v>
      </c>
      <c r="J36" s="117">
        <v>0</v>
      </c>
      <c r="K36" s="117">
        <v>74</v>
      </c>
      <c r="L36" s="117">
        <v>0</v>
      </c>
      <c r="M36" s="84"/>
      <c r="O36" s="75" t="str">
        <f t="shared" si="4"/>
        <v>323</v>
      </c>
      <c r="P36" s="75" t="str">
        <f t="shared" si="5"/>
        <v>32</v>
      </c>
      <c r="Q36" s="75" t="str">
        <f t="shared" si="6"/>
        <v>31</v>
      </c>
      <c r="R36" s="75" t="str">
        <f t="shared" si="7"/>
        <v>94</v>
      </c>
      <c r="V36" s="75">
        <v>3294</v>
      </c>
      <c r="W36" s="75" t="s">
        <v>85</v>
      </c>
      <c r="Y36" s="290" t="str">
        <f t="shared" si="12"/>
        <v>32</v>
      </c>
      <c r="Z36" s="75" t="str">
        <f t="shared" si="13"/>
        <v>329</v>
      </c>
      <c r="AB36" t="s">
        <v>1627</v>
      </c>
      <c r="AC36" t="s">
        <v>1628</v>
      </c>
      <c r="AD36" s="75" t="s">
        <v>5146</v>
      </c>
      <c r="AE36" s="75" t="s">
        <v>5147</v>
      </c>
      <c r="AF36" s="75" t="s">
        <v>5168</v>
      </c>
      <c r="AG36" s="75" t="s">
        <v>5178</v>
      </c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31</v>
      </c>
      <c r="D37" s="80" t="str">
        <f t="shared" si="8"/>
        <v>Vlastiti prihodi</v>
      </c>
      <c r="E37" s="85">
        <v>3233</v>
      </c>
      <c r="F37" s="80" t="str">
        <f t="shared" si="9"/>
        <v>Usluge promidžbe i informiranja</v>
      </c>
      <c r="G37" s="118" t="s">
        <v>177</v>
      </c>
      <c r="H37" s="80" t="str">
        <f t="shared" si="10"/>
        <v>REDOVNA DJELATNOST SVEUČILIŠTA U OSIJEKU (IZ EVIDENCIJSKIH PRIHODA)</v>
      </c>
      <c r="I37" s="80" t="str">
        <f t="shared" si="11"/>
        <v>0942</v>
      </c>
      <c r="J37" s="117">
        <v>0</v>
      </c>
      <c r="K37" s="117">
        <v>259</v>
      </c>
      <c r="L37" s="117">
        <v>0</v>
      </c>
      <c r="M37" s="84"/>
      <c r="O37" s="75" t="str">
        <f t="shared" si="4"/>
        <v>323</v>
      </c>
      <c r="P37" s="75" t="str">
        <f t="shared" si="5"/>
        <v>32</v>
      </c>
      <c r="Q37" s="75" t="str">
        <f t="shared" si="6"/>
        <v>31</v>
      </c>
      <c r="R37" s="75" t="str">
        <f t="shared" si="7"/>
        <v>94</v>
      </c>
      <c r="V37" s="75">
        <v>3295</v>
      </c>
      <c r="W37" s="75" t="s">
        <v>54</v>
      </c>
      <c r="Y37" s="290" t="str">
        <f t="shared" si="12"/>
        <v>32</v>
      </c>
      <c r="Z37" s="75" t="str">
        <f t="shared" si="13"/>
        <v>329</v>
      </c>
      <c r="AB37" t="s">
        <v>1830</v>
      </c>
      <c r="AC37" t="s">
        <v>1831</v>
      </c>
      <c r="AD37" s="75" t="s">
        <v>5146</v>
      </c>
      <c r="AE37" s="75" t="s">
        <v>5147</v>
      </c>
      <c r="AF37" s="75" t="s">
        <v>5168</v>
      </c>
      <c r="AG37" s="75" t="s">
        <v>5178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31</v>
      </c>
      <c r="D38" s="80" t="str">
        <f t="shared" si="8"/>
        <v>Vlastiti prihodi</v>
      </c>
      <c r="E38" s="85">
        <v>3235</v>
      </c>
      <c r="F38" s="80" t="str">
        <f t="shared" si="9"/>
        <v>Zakupnine i najamnine</v>
      </c>
      <c r="G38" s="118" t="s">
        <v>177</v>
      </c>
      <c r="H38" s="80" t="str">
        <f t="shared" si="10"/>
        <v>REDOVNA DJELATNOST SVEUČILIŠTA U OSIJEKU (IZ EVIDENCIJSKIH PRIHODA)</v>
      </c>
      <c r="I38" s="80" t="str">
        <f t="shared" si="11"/>
        <v>0942</v>
      </c>
      <c r="J38" s="117">
        <v>0</v>
      </c>
      <c r="K38" s="117">
        <v>630</v>
      </c>
      <c r="L38" s="117">
        <v>198</v>
      </c>
      <c r="M38" s="84"/>
      <c r="O38" s="75" t="str">
        <f t="shared" si="4"/>
        <v>323</v>
      </c>
      <c r="P38" s="75" t="str">
        <f t="shared" si="5"/>
        <v>32</v>
      </c>
      <c r="Q38" s="75" t="str">
        <f t="shared" si="6"/>
        <v>31</v>
      </c>
      <c r="R38" s="75" t="str">
        <f t="shared" si="7"/>
        <v>94</v>
      </c>
      <c r="V38" s="75">
        <v>3296</v>
      </c>
      <c r="W38" s="75" t="s">
        <v>148</v>
      </c>
      <c r="Y38" s="290" t="str">
        <f t="shared" si="12"/>
        <v>32</v>
      </c>
      <c r="Z38" s="75" t="str">
        <f t="shared" si="13"/>
        <v>329</v>
      </c>
      <c r="AB38" t="s">
        <v>1832</v>
      </c>
      <c r="AC38" t="s">
        <v>1833</v>
      </c>
      <c r="AD38" s="75" t="s">
        <v>5156</v>
      </c>
      <c r="AE38" s="75" t="s">
        <v>5157</v>
      </c>
      <c r="AF38" s="75" t="s">
        <v>5170</v>
      </c>
      <c r="AG38" s="75" t="s">
        <v>5183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31</v>
      </c>
      <c r="D39" s="80" t="str">
        <f t="shared" si="8"/>
        <v>Vlastiti prihodi</v>
      </c>
      <c r="E39" s="85">
        <v>3237</v>
      </c>
      <c r="F39" s="80" t="str">
        <f t="shared" si="9"/>
        <v>Intelektualne i osobne usluge</v>
      </c>
      <c r="G39" s="118" t="s">
        <v>177</v>
      </c>
      <c r="H39" s="80" t="str">
        <f t="shared" si="10"/>
        <v>REDOVNA DJELATNOST SVEUČILIŠTA U OSIJEKU (IZ EVIDENCIJSKIH PRIHODA)</v>
      </c>
      <c r="I39" s="80" t="str">
        <f t="shared" si="11"/>
        <v>0942</v>
      </c>
      <c r="J39" s="117">
        <v>44151</v>
      </c>
      <c r="K39" s="117">
        <v>35835</v>
      </c>
      <c r="L39" s="117">
        <v>42668</v>
      </c>
      <c r="M39" s="84"/>
      <c r="O39" s="75" t="str">
        <f t="shared" si="4"/>
        <v>323</v>
      </c>
      <c r="P39" s="75" t="str">
        <f t="shared" si="5"/>
        <v>32</v>
      </c>
      <c r="Q39" s="75" t="str">
        <f t="shared" si="6"/>
        <v>31</v>
      </c>
      <c r="R39" s="75" t="str">
        <f t="shared" si="7"/>
        <v>94</v>
      </c>
      <c r="V39" s="75">
        <v>3299</v>
      </c>
      <c r="W39" s="75" t="s">
        <v>57</v>
      </c>
      <c r="Y39" s="290" t="str">
        <f t="shared" si="12"/>
        <v>32</v>
      </c>
      <c r="Z39" s="75" t="str">
        <f t="shared" si="13"/>
        <v>329</v>
      </c>
      <c r="AB39" t="s">
        <v>1832</v>
      </c>
      <c r="AC39" t="s">
        <v>1833</v>
      </c>
      <c r="AD39" s="75" t="s">
        <v>5142</v>
      </c>
      <c r="AE39" s="75" t="s">
        <v>5143</v>
      </c>
      <c r="AF39" s="75" t="s">
        <v>5168</v>
      </c>
      <c r="AG39" s="75" t="s">
        <v>5175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31</v>
      </c>
      <c r="D40" s="80" t="str">
        <f t="shared" si="8"/>
        <v>Vlastiti prihodi</v>
      </c>
      <c r="E40" s="85">
        <v>3239</v>
      </c>
      <c r="F40" s="80" t="str">
        <f t="shared" si="9"/>
        <v>Ostale usluge</v>
      </c>
      <c r="G40" s="118" t="s">
        <v>177</v>
      </c>
      <c r="H40" s="80" t="str">
        <f t="shared" si="10"/>
        <v>REDOVNA DJELATNOST SVEUČILIŠTA U OSIJEKU (IZ EVIDENCIJSKIH PRIHODA)</v>
      </c>
      <c r="I40" s="80" t="str">
        <f t="shared" si="11"/>
        <v>0942</v>
      </c>
      <c r="J40" s="117">
        <v>3992</v>
      </c>
      <c r="K40" s="117">
        <v>2654</v>
      </c>
      <c r="L40" s="117">
        <v>1088</v>
      </c>
      <c r="M40" s="84"/>
      <c r="O40" s="75" t="str">
        <f t="shared" si="4"/>
        <v>323</v>
      </c>
      <c r="P40" s="75" t="str">
        <f t="shared" si="5"/>
        <v>32</v>
      </c>
      <c r="Q40" s="75" t="str">
        <f t="shared" si="6"/>
        <v>31</v>
      </c>
      <c r="R40" s="75" t="str">
        <f t="shared" si="7"/>
        <v>94</v>
      </c>
      <c r="V40" s="75">
        <v>3411</v>
      </c>
      <c r="W40" s="75" t="s">
        <v>186</v>
      </c>
      <c r="Y40" s="290" t="str">
        <f t="shared" si="12"/>
        <v>34</v>
      </c>
      <c r="Z40" s="75" t="str">
        <f t="shared" si="13"/>
        <v>341</v>
      </c>
      <c r="AB40" t="s">
        <v>1834</v>
      </c>
      <c r="AC40" t="s">
        <v>1835</v>
      </c>
      <c r="AD40" s="75" t="s">
        <v>5142</v>
      </c>
      <c r="AE40" s="75" t="s">
        <v>5143</v>
      </c>
      <c r="AF40" s="75" t="s">
        <v>5168</v>
      </c>
      <c r="AG40" s="75" t="s">
        <v>5175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31</v>
      </c>
      <c r="D41" s="80" t="str">
        <f t="shared" si="8"/>
        <v>Vlastiti prihodi</v>
      </c>
      <c r="E41" s="85">
        <v>3241</v>
      </c>
      <c r="F41" s="80" t="str">
        <f t="shared" si="9"/>
        <v>Naknade troškova osobama izvan radnog odnosa</v>
      </c>
      <c r="G41" s="118" t="s">
        <v>177</v>
      </c>
      <c r="H41" s="80" t="str">
        <f t="shared" si="10"/>
        <v>REDOVNA DJELATNOST SVEUČILIŠTA U OSIJEKU (IZ EVIDENCIJSKIH PRIHODA)</v>
      </c>
      <c r="I41" s="80" t="str">
        <f t="shared" si="11"/>
        <v>0942</v>
      </c>
      <c r="J41" s="117">
        <v>218</v>
      </c>
      <c r="K41" s="117">
        <v>465</v>
      </c>
      <c r="L41" s="117">
        <v>5541</v>
      </c>
      <c r="M41" s="84"/>
      <c r="O41" s="75" t="str">
        <f t="shared" si="4"/>
        <v>324</v>
      </c>
      <c r="P41" s="75" t="str">
        <f t="shared" si="5"/>
        <v>32</v>
      </c>
      <c r="Q41" s="75" t="str">
        <f t="shared" si="6"/>
        <v>31</v>
      </c>
      <c r="R41" s="75" t="str">
        <f t="shared" si="7"/>
        <v>94</v>
      </c>
      <c r="V41" s="75">
        <v>3422</v>
      </c>
      <c r="W41" s="75" t="s">
        <v>149</v>
      </c>
      <c r="Y41" s="290" t="str">
        <f t="shared" si="12"/>
        <v>34</v>
      </c>
      <c r="Z41" s="75" t="str">
        <f t="shared" si="13"/>
        <v>342</v>
      </c>
      <c r="AB41" t="s">
        <v>1836</v>
      </c>
      <c r="AC41" t="s">
        <v>1837</v>
      </c>
      <c r="AD41" s="75" t="s">
        <v>5146</v>
      </c>
      <c r="AE41" s="75" t="s">
        <v>5147</v>
      </c>
      <c r="AF41" s="75" t="s">
        <v>5168</v>
      </c>
      <c r="AG41" s="75" t="s">
        <v>5178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31</v>
      </c>
      <c r="D42" s="80" t="str">
        <f t="shared" si="8"/>
        <v>Vlastiti prihodi</v>
      </c>
      <c r="E42" s="85">
        <v>3293</v>
      </c>
      <c r="F42" s="80" t="str">
        <f t="shared" si="9"/>
        <v>Reprezentacija</v>
      </c>
      <c r="G42" s="118" t="s">
        <v>177</v>
      </c>
      <c r="H42" s="80" t="str">
        <f t="shared" si="10"/>
        <v>REDOVNA DJELATNOST SVEUČILIŠTA U OSIJEKU (IZ EVIDENCIJSKIH PRIHODA)</v>
      </c>
      <c r="I42" s="80" t="str">
        <f t="shared" si="11"/>
        <v>0942</v>
      </c>
      <c r="J42" s="117">
        <v>117</v>
      </c>
      <c r="K42" s="117">
        <v>0</v>
      </c>
      <c r="L42" s="117">
        <v>133</v>
      </c>
      <c r="M42" s="84"/>
      <c r="O42" s="75" t="str">
        <f t="shared" si="4"/>
        <v>329</v>
      </c>
      <c r="P42" s="75" t="str">
        <f t="shared" si="5"/>
        <v>32</v>
      </c>
      <c r="Q42" s="75" t="str">
        <f t="shared" si="6"/>
        <v>31</v>
      </c>
      <c r="R42" s="75" t="str">
        <f t="shared" si="7"/>
        <v>94</v>
      </c>
      <c r="V42" s="75">
        <v>3423</v>
      </c>
      <c r="W42" s="75" t="s">
        <v>149</v>
      </c>
      <c r="Y42" s="290" t="str">
        <f t="shared" ref="Y42:Y73" si="14">LEFT(V42,2)</f>
        <v>34</v>
      </c>
      <c r="Z42" s="75" t="str">
        <f t="shared" ref="Z42:Z73" si="15">LEFT(V42,3)</f>
        <v>342</v>
      </c>
      <c r="AB42" t="s">
        <v>1838</v>
      </c>
      <c r="AC42" t="s">
        <v>933</v>
      </c>
      <c r="AD42" s="75" t="s">
        <v>5156</v>
      </c>
      <c r="AE42" s="75" t="s">
        <v>5157</v>
      </c>
      <c r="AF42" s="75" t="s">
        <v>5170</v>
      </c>
      <c r="AG42" s="75" t="s">
        <v>5183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31</v>
      </c>
      <c r="D43" s="80" t="str">
        <f t="shared" si="8"/>
        <v>Vlastiti prihodi</v>
      </c>
      <c r="E43" s="85">
        <v>3299</v>
      </c>
      <c r="F43" s="80" t="str">
        <f t="shared" si="9"/>
        <v>Ostali nespomenuti rashodi poslovanja</v>
      </c>
      <c r="G43" s="118" t="s">
        <v>177</v>
      </c>
      <c r="H43" s="80" t="str">
        <f t="shared" si="10"/>
        <v>REDOVNA DJELATNOST SVEUČILIŠTA U OSIJEKU (IZ EVIDENCIJSKIH PRIHODA)</v>
      </c>
      <c r="I43" s="80" t="str">
        <f t="shared" si="11"/>
        <v>0942</v>
      </c>
      <c r="J43" s="117">
        <v>0</v>
      </c>
      <c r="K43" s="117">
        <v>1327</v>
      </c>
      <c r="L43" s="117">
        <v>6405</v>
      </c>
      <c r="M43" s="84"/>
      <c r="O43" s="75" t="str">
        <f t="shared" si="4"/>
        <v>329</v>
      </c>
      <c r="P43" s="75" t="str">
        <f t="shared" si="5"/>
        <v>32</v>
      </c>
      <c r="Q43" s="75" t="str">
        <f t="shared" si="6"/>
        <v>31</v>
      </c>
      <c r="R43" s="75" t="str">
        <f t="shared" si="7"/>
        <v>94</v>
      </c>
      <c r="V43" s="75">
        <v>3427</v>
      </c>
      <c r="W43" s="75" t="s">
        <v>188</v>
      </c>
      <c r="Y43" s="290" t="str">
        <f t="shared" si="14"/>
        <v>34</v>
      </c>
      <c r="Z43" s="75" t="str">
        <f t="shared" si="15"/>
        <v>342</v>
      </c>
      <c r="AB43" t="s">
        <v>1838</v>
      </c>
      <c r="AC43" t="s">
        <v>933</v>
      </c>
      <c r="AD43" s="75" t="s">
        <v>5142</v>
      </c>
      <c r="AE43" s="75" t="s">
        <v>5143</v>
      </c>
      <c r="AF43" s="75" t="s">
        <v>5168</v>
      </c>
      <c r="AG43" s="75" t="s">
        <v>5175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31</v>
      </c>
      <c r="D44" s="80" t="str">
        <f t="shared" si="8"/>
        <v>Vlastiti prihodi</v>
      </c>
      <c r="E44" s="85">
        <v>4222</v>
      </c>
      <c r="F44" s="80" t="str">
        <f t="shared" si="9"/>
        <v>Komunikacijska oprema</v>
      </c>
      <c r="G44" s="118" t="s">
        <v>177</v>
      </c>
      <c r="H44" s="80" t="str">
        <f t="shared" si="10"/>
        <v>REDOVNA DJELATNOST SVEUČILIŠTA U OSIJEKU (IZ EVIDENCIJSKIH PRIHODA)</v>
      </c>
      <c r="I44" s="80" t="str">
        <f t="shared" si="11"/>
        <v>0942</v>
      </c>
      <c r="J44" s="117">
        <v>0</v>
      </c>
      <c r="K44" s="117">
        <v>0</v>
      </c>
      <c r="L44" s="117">
        <v>600</v>
      </c>
      <c r="M44" s="84"/>
      <c r="O44" s="75" t="str">
        <f t="shared" si="4"/>
        <v>422</v>
      </c>
      <c r="P44" s="75" t="str">
        <f t="shared" si="5"/>
        <v>42</v>
      </c>
      <c r="Q44" s="75" t="str">
        <f t="shared" si="6"/>
        <v>31</v>
      </c>
      <c r="R44" s="75" t="str">
        <f t="shared" si="7"/>
        <v>94</v>
      </c>
      <c r="V44" s="75">
        <v>3431</v>
      </c>
      <c r="W44" s="75" t="s">
        <v>82</v>
      </c>
      <c r="Y44" s="290" t="str">
        <f t="shared" si="14"/>
        <v>34</v>
      </c>
      <c r="Z44" s="75" t="str">
        <f t="shared" si="15"/>
        <v>343</v>
      </c>
      <c r="AB44" t="s">
        <v>1629</v>
      </c>
      <c r="AC44" t="s">
        <v>1630</v>
      </c>
      <c r="AD44" s="75" t="s">
        <v>5142</v>
      </c>
      <c r="AE44" s="75" t="s">
        <v>5143</v>
      </c>
      <c r="AF44" s="75" t="s">
        <v>5168</v>
      </c>
      <c r="AG44" s="75" t="s">
        <v>5175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43</v>
      </c>
      <c r="D45" s="80" t="str">
        <f t="shared" si="8"/>
        <v>Ostali prihodi za posebne namjene</v>
      </c>
      <c r="E45" s="85">
        <v>3111</v>
      </c>
      <c r="F45" s="80" t="str">
        <f t="shared" si="9"/>
        <v>Plaće za redovan rad</v>
      </c>
      <c r="G45" s="118" t="s">
        <v>177</v>
      </c>
      <c r="H45" s="80" t="str">
        <f t="shared" si="10"/>
        <v>REDOVNA DJELATNOST SVEUČILIŠTA U OSIJEKU (IZ EVIDENCIJSKIH PRIHODA)</v>
      </c>
      <c r="I45" s="80" t="str">
        <f t="shared" si="11"/>
        <v>0942</v>
      </c>
      <c r="J45" s="117">
        <v>46347</v>
      </c>
      <c r="K45" s="117">
        <v>96224</v>
      </c>
      <c r="L45" s="117">
        <v>72298</v>
      </c>
      <c r="M45" s="84"/>
      <c r="O45" s="75" t="str">
        <f t="shared" si="4"/>
        <v>311</v>
      </c>
      <c r="P45" s="75" t="str">
        <f t="shared" si="5"/>
        <v>31</v>
      </c>
      <c r="Q45" s="75" t="str">
        <f t="shared" si="6"/>
        <v>43</v>
      </c>
      <c r="R45" s="75" t="str">
        <f t="shared" si="7"/>
        <v>94</v>
      </c>
      <c r="V45" s="75">
        <v>3432</v>
      </c>
      <c r="W45" s="75" t="s">
        <v>98</v>
      </c>
      <c r="Y45" s="290" t="str">
        <f t="shared" si="14"/>
        <v>34</v>
      </c>
      <c r="Z45" s="75" t="str">
        <f t="shared" si="15"/>
        <v>343</v>
      </c>
      <c r="AB45" t="s">
        <v>1839</v>
      </c>
      <c r="AC45" t="s">
        <v>1840</v>
      </c>
      <c r="AD45" s="75" t="s">
        <v>5156</v>
      </c>
      <c r="AE45" s="75" t="s">
        <v>5157</v>
      </c>
      <c r="AF45" s="75" t="s">
        <v>5170</v>
      </c>
      <c r="AG45" s="75" t="s">
        <v>5183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43</v>
      </c>
      <c r="D46" s="80" t="str">
        <f t="shared" si="8"/>
        <v>Ostali prihodi za posebne namjene</v>
      </c>
      <c r="E46" s="85">
        <v>3112</v>
      </c>
      <c r="F46" s="80" t="str">
        <f t="shared" si="9"/>
        <v>Plaće u naravi</v>
      </c>
      <c r="G46" s="118" t="s">
        <v>177</v>
      </c>
      <c r="H46" s="80" t="str">
        <f t="shared" si="10"/>
        <v>REDOVNA DJELATNOST SVEUČILIŠTA U OSIJEKU (IZ EVIDENCIJSKIH PRIHODA)</v>
      </c>
      <c r="I46" s="80" t="str">
        <f t="shared" si="11"/>
        <v>0942</v>
      </c>
      <c r="J46" s="117">
        <v>0</v>
      </c>
      <c r="K46" s="117">
        <v>0</v>
      </c>
      <c r="L46" s="117">
        <v>0</v>
      </c>
      <c r="M46" s="84"/>
      <c r="O46" s="75" t="str">
        <f t="shared" si="4"/>
        <v>311</v>
      </c>
      <c r="P46" s="75" t="str">
        <f t="shared" si="5"/>
        <v>31</v>
      </c>
      <c r="Q46" s="75" t="str">
        <f t="shared" si="6"/>
        <v>43</v>
      </c>
      <c r="R46" s="75" t="str">
        <f t="shared" si="7"/>
        <v>94</v>
      </c>
      <c r="V46" s="75">
        <v>3433</v>
      </c>
      <c r="W46" s="75" t="s">
        <v>136</v>
      </c>
      <c r="Y46" s="290" t="str">
        <f t="shared" si="14"/>
        <v>34</v>
      </c>
      <c r="Z46" s="75" t="str">
        <f t="shared" si="15"/>
        <v>343</v>
      </c>
      <c r="AB46" t="s">
        <v>1839</v>
      </c>
      <c r="AC46" t="s">
        <v>1840</v>
      </c>
      <c r="AD46" s="75" t="s">
        <v>5158</v>
      </c>
      <c r="AE46" s="75" t="s">
        <v>5159</v>
      </c>
      <c r="AF46" s="75" t="s">
        <v>5168</v>
      </c>
      <c r="AG46" s="75" t="s">
        <v>5179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43</v>
      </c>
      <c r="D47" s="80" t="str">
        <f t="shared" si="8"/>
        <v>Ostali prihodi za posebne namjene</v>
      </c>
      <c r="E47" s="85">
        <v>3121</v>
      </c>
      <c r="F47" s="80" t="str">
        <f t="shared" si="9"/>
        <v>Ostali rashodi za zaposlene</v>
      </c>
      <c r="G47" s="118" t="s">
        <v>177</v>
      </c>
      <c r="H47" s="80" t="str">
        <f t="shared" si="10"/>
        <v>REDOVNA DJELATNOST SVEUČILIŠTA U OSIJEKU (IZ EVIDENCIJSKIH PRIHODA)</v>
      </c>
      <c r="I47" s="80" t="str">
        <f t="shared" si="11"/>
        <v>0942</v>
      </c>
      <c r="J47" s="117">
        <v>6657</v>
      </c>
      <c r="K47" s="117">
        <v>39817</v>
      </c>
      <c r="L47" s="117">
        <v>10712</v>
      </c>
      <c r="M47" s="84"/>
      <c r="O47" s="75" t="str">
        <f t="shared" si="4"/>
        <v>312</v>
      </c>
      <c r="P47" s="75" t="str">
        <f t="shared" si="5"/>
        <v>31</v>
      </c>
      <c r="Q47" s="75" t="str">
        <f t="shared" si="6"/>
        <v>43</v>
      </c>
      <c r="R47" s="75" t="str">
        <f t="shared" si="7"/>
        <v>94</v>
      </c>
      <c r="V47" s="75">
        <v>3434</v>
      </c>
      <c r="W47" s="75" t="s">
        <v>67</v>
      </c>
      <c r="Y47" s="290" t="str">
        <f t="shared" si="14"/>
        <v>34</v>
      </c>
      <c r="Z47" s="75" t="str">
        <f t="shared" si="15"/>
        <v>343</v>
      </c>
      <c r="AB47" t="s">
        <v>1841</v>
      </c>
      <c r="AC47" t="s">
        <v>1842</v>
      </c>
      <c r="AD47" s="75" t="s">
        <v>5158</v>
      </c>
      <c r="AE47" s="75" t="s">
        <v>5159</v>
      </c>
      <c r="AF47" s="75" t="s">
        <v>5168</v>
      </c>
      <c r="AG47" s="75" t="s">
        <v>5179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43</v>
      </c>
      <c r="D48" s="80" t="str">
        <f t="shared" si="8"/>
        <v>Ostali prihodi za posebne namjene</v>
      </c>
      <c r="E48" s="85">
        <v>3132</v>
      </c>
      <c r="F48" s="80" t="str">
        <f t="shared" si="9"/>
        <v>Doprinosi za obvezno zdravstveno osiguranje</v>
      </c>
      <c r="G48" s="118" t="s">
        <v>177</v>
      </c>
      <c r="H48" s="80" t="str">
        <f t="shared" si="10"/>
        <v>REDOVNA DJELATNOST SVEUČILIŠTA U OSIJEKU (IZ EVIDENCIJSKIH PRIHODA)</v>
      </c>
      <c r="I48" s="80" t="str">
        <f t="shared" si="11"/>
        <v>0942</v>
      </c>
      <c r="J48" s="117">
        <v>7647</v>
      </c>
      <c r="K48" s="117">
        <v>14733</v>
      </c>
      <c r="L48" s="117">
        <v>11965</v>
      </c>
      <c r="M48" s="84"/>
      <c r="O48" s="75" t="str">
        <f t="shared" si="4"/>
        <v>313</v>
      </c>
      <c r="P48" s="75" t="str">
        <f t="shared" si="5"/>
        <v>31</v>
      </c>
      <c r="Q48" s="75" t="str">
        <f t="shared" si="6"/>
        <v>43</v>
      </c>
      <c r="R48" s="75" t="str">
        <f t="shared" si="7"/>
        <v>94</v>
      </c>
      <c r="V48" s="75">
        <v>3511</v>
      </c>
      <c r="W48" s="75" t="s">
        <v>179</v>
      </c>
      <c r="Y48" s="290" t="str">
        <f t="shared" si="14"/>
        <v>35</v>
      </c>
      <c r="Z48" s="75" t="str">
        <f t="shared" si="15"/>
        <v>351</v>
      </c>
      <c r="AB48" t="s">
        <v>1843</v>
      </c>
      <c r="AC48" t="s">
        <v>1844</v>
      </c>
      <c r="AD48" s="75" t="s">
        <v>5158</v>
      </c>
      <c r="AE48" s="75" t="s">
        <v>5159</v>
      </c>
      <c r="AF48" s="75" t="s">
        <v>5168</v>
      </c>
      <c r="AG48" s="75" t="s">
        <v>5179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43</v>
      </c>
      <c r="D49" s="80" t="str">
        <f t="shared" si="8"/>
        <v>Ostali prihodi za posebne namjene</v>
      </c>
      <c r="E49" s="85">
        <v>3211</v>
      </c>
      <c r="F49" s="80" t="str">
        <f t="shared" si="9"/>
        <v>Službena putovanja</v>
      </c>
      <c r="G49" s="118" t="s">
        <v>177</v>
      </c>
      <c r="H49" s="80" t="str">
        <f t="shared" si="10"/>
        <v>REDOVNA DJELATNOST SVEUČILIŠTA U OSIJEKU (IZ EVIDENCIJSKIH PRIHODA)</v>
      </c>
      <c r="I49" s="80" t="str">
        <f t="shared" si="11"/>
        <v>0942</v>
      </c>
      <c r="J49" s="117">
        <v>12858</v>
      </c>
      <c r="K49" s="117">
        <v>21899</v>
      </c>
      <c r="L49" s="117">
        <v>7724</v>
      </c>
      <c r="M49" s="84"/>
      <c r="O49" s="75" t="str">
        <f t="shared" si="4"/>
        <v>321</v>
      </c>
      <c r="P49" s="75" t="str">
        <f t="shared" si="5"/>
        <v>32</v>
      </c>
      <c r="Q49" s="75" t="str">
        <f t="shared" si="6"/>
        <v>43</v>
      </c>
      <c r="R49" s="75" t="str">
        <f t="shared" si="7"/>
        <v>94</v>
      </c>
      <c r="V49" s="75">
        <v>3512</v>
      </c>
      <c r="W49" s="75" t="s">
        <v>181</v>
      </c>
      <c r="Y49" s="290" t="str">
        <f t="shared" si="14"/>
        <v>35</v>
      </c>
      <c r="Z49" s="75" t="str">
        <f t="shared" si="15"/>
        <v>351</v>
      </c>
      <c r="AB49" t="s">
        <v>1845</v>
      </c>
      <c r="AC49" t="s">
        <v>933</v>
      </c>
      <c r="AD49" s="75" t="s">
        <v>5156</v>
      </c>
      <c r="AE49" s="75" t="s">
        <v>5157</v>
      </c>
      <c r="AF49" s="75" t="s">
        <v>5170</v>
      </c>
      <c r="AG49" s="75" t="s">
        <v>5183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43</v>
      </c>
      <c r="D50" s="80" t="str">
        <f t="shared" si="8"/>
        <v>Ostali prihodi za posebne namjene</v>
      </c>
      <c r="E50" s="85">
        <v>3212</v>
      </c>
      <c r="F50" s="80" t="str">
        <f t="shared" si="9"/>
        <v>Naknade za prijevoz, za rad na terenu i odvojeni život</v>
      </c>
      <c r="G50" s="118" t="s">
        <v>177</v>
      </c>
      <c r="H50" s="80" t="str">
        <f t="shared" si="10"/>
        <v>REDOVNA DJELATNOST SVEUČILIŠTA U OSIJEKU (IZ EVIDENCIJSKIH PRIHODA)</v>
      </c>
      <c r="I50" s="80" t="str">
        <f t="shared" si="11"/>
        <v>0942</v>
      </c>
      <c r="J50" s="117">
        <v>91</v>
      </c>
      <c r="K50" s="117">
        <v>0</v>
      </c>
      <c r="L50" s="117">
        <v>13</v>
      </c>
      <c r="M50" s="84"/>
      <c r="O50" s="75" t="str">
        <f t="shared" si="4"/>
        <v>321</v>
      </c>
      <c r="P50" s="75" t="str">
        <f t="shared" si="5"/>
        <v>32</v>
      </c>
      <c r="Q50" s="75" t="str">
        <f t="shared" si="6"/>
        <v>43</v>
      </c>
      <c r="R50" s="75" t="str">
        <f t="shared" si="7"/>
        <v>94</v>
      </c>
      <c r="V50" s="75">
        <v>3522</v>
      </c>
      <c r="W50" s="75" t="s">
        <v>234</v>
      </c>
      <c r="Y50" s="290" t="str">
        <f t="shared" si="14"/>
        <v>35</v>
      </c>
      <c r="Z50" s="75" t="str">
        <f t="shared" si="15"/>
        <v>352</v>
      </c>
      <c r="AB50" t="s">
        <v>1631</v>
      </c>
      <c r="AC50" t="s">
        <v>1116</v>
      </c>
      <c r="AD50" s="75" t="s">
        <v>5158</v>
      </c>
      <c r="AE50" s="75" t="s">
        <v>5159</v>
      </c>
      <c r="AF50" s="75" t="s">
        <v>5168</v>
      </c>
      <c r="AG50" s="75" t="s">
        <v>5179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8"/>
        <v>Ostali prihodi za posebne namjene</v>
      </c>
      <c r="E51" s="85">
        <v>3213</v>
      </c>
      <c r="F51" s="80" t="str">
        <f t="shared" si="9"/>
        <v>Stručno usavršavanje zaposlenika</v>
      </c>
      <c r="G51" s="118" t="s">
        <v>177</v>
      </c>
      <c r="H51" s="80" t="str">
        <f t="shared" si="10"/>
        <v>REDOVNA DJELATNOST SVEUČILIŠTA U OSIJEKU (IZ EVIDENCIJSKIH PRIHODA)</v>
      </c>
      <c r="I51" s="80" t="str">
        <f t="shared" si="11"/>
        <v>0942</v>
      </c>
      <c r="J51" s="117">
        <v>1035</v>
      </c>
      <c r="K51" s="117">
        <v>4645</v>
      </c>
      <c r="L51" s="117">
        <v>150</v>
      </c>
      <c r="M51" s="84"/>
      <c r="O51" s="75" t="str">
        <f t="shared" si="4"/>
        <v>321</v>
      </c>
      <c r="P51" s="75" t="str">
        <f t="shared" si="5"/>
        <v>32</v>
      </c>
      <c r="Q51" s="75" t="str">
        <f t="shared" si="6"/>
        <v>43</v>
      </c>
      <c r="R51" s="75" t="str">
        <f t="shared" si="7"/>
        <v>94</v>
      </c>
      <c r="V51" s="75">
        <v>3531</v>
      </c>
      <c r="W51" s="75" t="s">
        <v>133</v>
      </c>
      <c r="Y51" s="290" t="str">
        <f t="shared" si="14"/>
        <v>35</v>
      </c>
      <c r="Z51" s="75" t="str">
        <f t="shared" si="15"/>
        <v>353</v>
      </c>
      <c r="AB51" t="s">
        <v>1846</v>
      </c>
      <c r="AC51" t="s">
        <v>1847</v>
      </c>
      <c r="AD51" s="75" t="s">
        <v>5158</v>
      </c>
      <c r="AE51" s="75" t="s">
        <v>5159</v>
      </c>
      <c r="AF51" s="75" t="s">
        <v>5168</v>
      </c>
      <c r="AG51" s="75" t="s">
        <v>5179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8"/>
        <v>Ostali prihodi za posebne namjene</v>
      </c>
      <c r="E52" s="85">
        <v>3221</v>
      </c>
      <c r="F52" s="80" t="str">
        <f t="shared" si="9"/>
        <v>Uredski materijal i ostali materijalni rashodi</v>
      </c>
      <c r="G52" s="118" t="s">
        <v>177</v>
      </c>
      <c r="H52" s="80" t="str">
        <f t="shared" si="10"/>
        <v>REDOVNA DJELATNOST SVEUČILIŠTA U OSIJEKU (IZ EVIDENCIJSKIH PRIHODA)</v>
      </c>
      <c r="I52" s="80" t="str">
        <f t="shared" si="11"/>
        <v>0942</v>
      </c>
      <c r="J52" s="117">
        <v>12929</v>
      </c>
      <c r="K52" s="117">
        <v>21899</v>
      </c>
      <c r="L52" s="117">
        <v>17223</v>
      </c>
      <c r="M52" s="84"/>
      <c r="O52" s="75" t="str">
        <f t="shared" si="4"/>
        <v>322</v>
      </c>
      <c r="P52" s="75" t="str">
        <f t="shared" si="5"/>
        <v>32</v>
      </c>
      <c r="Q52" s="75" t="str">
        <f t="shared" si="6"/>
        <v>43</v>
      </c>
      <c r="R52" s="75" t="str">
        <f t="shared" si="7"/>
        <v>94</v>
      </c>
      <c r="V52" s="75">
        <v>3611</v>
      </c>
      <c r="W52" s="75" t="s">
        <v>87</v>
      </c>
      <c r="Y52" s="290" t="str">
        <f t="shared" si="14"/>
        <v>36</v>
      </c>
      <c r="Z52" s="75" t="str">
        <f t="shared" si="15"/>
        <v>361</v>
      </c>
      <c r="AB52" t="s">
        <v>1632</v>
      </c>
      <c r="AC52" t="s">
        <v>1633</v>
      </c>
      <c r="AD52" s="75" t="s">
        <v>5158</v>
      </c>
      <c r="AE52" s="75" t="s">
        <v>5159</v>
      </c>
      <c r="AF52" s="75" t="s">
        <v>5168</v>
      </c>
      <c r="AG52" s="75" t="s">
        <v>5179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43</v>
      </c>
      <c r="D53" s="80" t="str">
        <f t="shared" si="8"/>
        <v>Ostali prihodi za posebne namjene</v>
      </c>
      <c r="E53" s="85">
        <v>3223</v>
      </c>
      <c r="F53" s="80" t="str">
        <f t="shared" si="9"/>
        <v>Energija</v>
      </c>
      <c r="G53" s="118" t="s">
        <v>177</v>
      </c>
      <c r="H53" s="80" t="str">
        <f t="shared" si="10"/>
        <v>REDOVNA DJELATNOST SVEUČILIŠTA U OSIJEKU (IZ EVIDENCIJSKIH PRIHODA)</v>
      </c>
      <c r="I53" s="80" t="str">
        <f t="shared" si="11"/>
        <v>0942</v>
      </c>
      <c r="J53" s="117">
        <v>8764</v>
      </c>
      <c r="K53" s="117">
        <v>11945</v>
      </c>
      <c r="L53" s="117">
        <v>7091</v>
      </c>
      <c r="M53" s="84"/>
      <c r="O53" s="75" t="str">
        <f t="shared" si="4"/>
        <v>322</v>
      </c>
      <c r="P53" s="75" t="str">
        <f t="shared" si="5"/>
        <v>32</v>
      </c>
      <c r="Q53" s="75" t="str">
        <f t="shared" si="6"/>
        <v>43</v>
      </c>
      <c r="R53" s="75" t="str">
        <f t="shared" si="7"/>
        <v>94</v>
      </c>
      <c r="V53" s="75">
        <v>3621</v>
      </c>
      <c r="W53" s="75" t="s">
        <v>137</v>
      </c>
      <c r="Y53" s="290" t="str">
        <f t="shared" si="14"/>
        <v>36</v>
      </c>
      <c r="Z53" s="75" t="str">
        <f t="shared" si="15"/>
        <v>362</v>
      </c>
      <c r="AB53" t="s">
        <v>1848</v>
      </c>
      <c r="AC53" t="s">
        <v>1849</v>
      </c>
      <c r="AD53" s="75" t="s">
        <v>5160</v>
      </c>
      <c r="AE53" s="75" t="s">
        <v>5161</v>
      </c>
      <c r="AF53" s="75" t="s">
        <v>5168</v>
      </c>
      <c r="AG53" s="75" t="s">
        <v>5181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8"/>
        <v>Ostali prihodi za posebne namjene</v>
      </c>
      <c r="E54" s="85">
        <v>3224</v>
      </c>
      <c r="F54" s="80" t="str">
        <f t="shared" si="9"/>
        <v>Materijal i dijelovi za tekuće i investicijsko održavanje</v>
      </c>
      <c r="G54" s="118" t="s">
        <v>177</v>
      </c>
      <c r="H54" s="80" t="str">
        <f t="shared" si="10"/>
        <v>REDOVNA DJELATNOST SVEUČILIŠTA U OSIJEKU (IZ EVIDENCIJSKIH PRIHODA)</v>
      </c>
      <c r="I54" s="80" t="str">
        <f t="shared" si="11"/>
        <v>0942</v>
      </c>
      <c r="J54" s="117">
        <v>1574</v>
      </c>
      <c r="K54" s="117">
        <v>995</v>
      </c>
      <c r="L54" s="117">
        <v>508</v>
      </c>
      <c r="M54" s="84"/>
      <c r="O54" s="75" t="str">
        <f t="shared" si="4"/>
        <v>322</v>
      </c>
      <c r="P54" s="75" t="str">
        <f t="shared" si="5"/>
        <v>32</v>
      </c>
      <c r="Q54" s="75" t="str">
        <f t="shared" si="6"/>
        <v>43</v>
      </c>
      <c r="R54" s="75" t="str">
        <f t="shared" si="7"/>
        <v>94</v>
      </c>
      <c r="V54" s="75">
        <v>3631</v>
      </c>
      <c r="W54" s="75" t="s">
        <v>178</v>
      </c>
      <c r="Y54" s="290" t="str">
        <f t="shared" si="14"/>
        <v>36</v>
      </c>
      <c r="Z54" s="75" t="str">
        <f t="shared" si="15"/>
        <v>363</v>
      </c>
      <c r="AB54" t="s">
        <v>1850</v>
      </c>
      <c r="AC54" t="s">
        <v>1851</v>
      </c>
      <c r="AD54" s="75" t="s">
        <v>5160</v>
      </c>
      <c r="AE54" s="75" t="s">
        <v>5161</v>
      </c>
      <c r="AF54" s="75" t="s">
        <v>5168</v>
      </c>
      <c r="AG54" s="75" t="s">
        <v>5181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43</v>
      </c>
      <c r="D55" s="80" t="str">
        <f t="shared" si="8"/>
        <v>Ostali prihodi za posebne namjene</v>
      </c>
      <c r="E55" s="85">
        <v>3225</v>
      </c>
      <c r="F55" s="80" t="str">
        <f t="shared" si="9"/>
        <v>Sitni inventar i auto gume</v>
      </c>
      <c r="G55" s="118" t="s">
        <v>177</v>
      </c>
      <c r="H55" s="80" t="str">
        <f t="shared" si="10"/>
        <v>REDOVNA DJELATNOST SVEUČILIŠTA U OSIJEKU (IZ EVIDENCIJSKIH PRIHODA)</v>
      </c>
      <c r="I55" s="80" t="str">
        <f t="shared" si="11"/>
        <v>0942</v>
      </c>
      <c r="J55" s="117">
        <v>3881</v>
      </c>
      <c r="K55" s="117">
        <v>1659</v>
      </c>
      <c r="L55" s="117">
        <v>120</v>
      </c>
      <c r="M55" s="84"/>
      <c r="O55" s="75" t="str">
        <f t="shared" si="4"/>
        <v>322</v>
      </c>
      <c r="P55" s="75" t="str">
        <f t="shared" si="5"/>
        <v>32</v>
      </c>
      <c r="Q55" s="75" t="str">
        <f t="shared" si="6"/>
        <v>43</v>
      </c>
      <c r="R55" s="75" t="str">
        <f t="shared" si="7"/>
        <v>94</v>
      </c>
      <c r="V55" s="75">
        <v>3632</v>
      </c>
      <c r="W55" s="75" t="s">
        <v>235</v>
      </c>
      <c r="Y55" s="290" t="str">
        <f t="shared" si="14"/>
        <v>36</v>
      </c>
      <c r="Z55" s="75" t="str">
        <f t="shared" si="15"/>
        <v>363</v>
      </c>
      <c r="AB55" t="s">
        <v>1852</v>
      </c>
      <c r="AC55" t="s">
        <v>1853</v>
      </c>
      <c r="AD55" s="75" t="s">
        <v>5160</v>
      </c>
      <c r="AE55" s="75" t="s">
        <v>5161</v>
      </c>
      <c r="AF55" s="75" t="s">
        <v>5168</v>
      </c>
      <c r="AG55" s="75" t="s">
        <v>5181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8"/>
        <v>Ostali prihodi za posebne namjene</v>
      </c>
      <c r="E56" s="85">
        <v>3227</v>
      </c>
      <c r="F56" s="80" t="str">
        <f t="shared" si="9"/>
        <v>Službena, radna i zaštitna odjeća i obuća</v>
      </c>
      <c r="G56" s="118" t="s">
        <v>177</v>
      </c>
      <c r="H56" s="80" t="str">
        <f t="shared" si="10"/>
        <v>REDOVNA DJELATNOST SVEUČILIŠTA U OSIJEKU (IZ EVIDENCIJSKIH PRIHODA)</v>
      </c>
      <c r="I56" s="80" t="str">
        <f t="shared" si="11"/>
        <v>0942</v>
      </c>
      <c r="J56" s="117">
        <v>0</v>
      </c>
      <c r="K56" s="117">
        <v>0</v>
      </c>
      <c r="L56" s="117">
        <v>0</v>
      </c>
      <c r="M56" s="84"/>
      <c r="O56" s="75" t="str">
        <f t="shared" si="4"/>
        <v>322</v>
      </c>
      <c r="P56" s="75" t="str">
        <f t="shared" si="5"/>
        <v>32</v>
      </c>
      <c r="Q56" s="75" t="str">
        <f t="shared" si="6"/>
        <v>43</v>
      </c>
      <c r="R56" s="75" t="str">
        <f t="shared" si="7"/>
        <v>94</v>
      </c>
      <c r="V56" s="75">
        <v>3661</v>
      </c>
      <c r="W56" s="75" t="s">
        <v>99</v>
      </c>
      <c r="Y56" s="290" t="str">
        <f t="shared" si="14"/>
        <v>36</v>
      </c>
      <c r="Z56" s="75" t="str">
        <f t="shared" si="15"/>
        <v>366</v>
      </c>
      <c r="AB56" t="s">
        <v>1854</v>
      </c>
      <c r="AC56" t="s">
        <v>1855</v>
      </c>
      <c r="AD56" s="75" t="s">
        <v>5160</v>
      </c>
      <c r="AE56" s="75" t="s">
        <v>5161</v>
      </c>
      <c r="AF56" s="75" t="s">
        <v>5168</v>
      </c>
      <c r="AG56" s="75" t="s">
        <v>5181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8"/>
        <v>Ostali prihodi za posebne namjene</v>
      </c>
      <c r="E57" s="85">
        <v>3231</v>
      </c>
      <c r="F57" s="80" t="str">
        <f t="shared" si="9"/>
        <v>Usluge telefona, pošte i prijevoza</v>
      </c>
      <c r="G57" s="118" t="s">
        <v>177</v>
      </c>
      <c r="H57" s="80" t="str">
        <f t="shared" si="10"/>
        <v>REDOVNA DJELATNOST SVEUČILIŠTA U OSIJEKU (IZ EVIDENCIJSKIH PRIHODA)</v>
      </c>
      <c r="I57" s="80" t="str">
        <f t="shared" si="11"/>
        <v>0942</v>
      </c>
      <c r="J57" s="117">
        <v>4695</v>
      </c>
      <c r="K57" s="117">
        <v>6503</v>
      </c>
      <c r="L57" s="117">
        <v>5205</v>
      </c>
      <c r="M57" s="84"/>
      <c r="O57" s="75" t="str">
        <f t="shared" si="4"/>
        <v>323</v>
      </c>
      <c r="P57" s="75" t="str">
        <f t="shared" si="5"/>
        <v>32</v>
      </c>
      <c r="Q57" s="75" t="str">
        <f t="shared" si="6"/>
        <v>43</v>
      </c>
      <c r="R57" s="75" t="str">
        <f t="shared" si="7"/>
        <v>94</v>
      </c>
      <c r="V57" s="75">
        <v>3662</v>
      </c>
      <c r="W57" s="75" t="s">
        <v>182</v>
      </c>
      <c r="Y57" s="290" t="str">
        <f t="shared" si="14"/>
        <v>36</v>
      </c>
      <c r="Z57" s="75" t="str">
        <f t="shared" si="15"/>
        <v>366</v>
      </c>
      <c r="AB57" t="s">
        <v>1856</v>
      </c>
      <c r="AC57" t="s">
        <v>1857</v>
      </c>
      <c r="AD57" s="75" t="s">
        <v>5160</v>
      </c>
      <c r="AE57" s="75" t="s">
        <v>5161</v>
      </c>
      <c r="AF57" s="75" t="s">
        <v>5168</v>
      </c>
      <c r="AG57" s="75" t="s">
        <v>5181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8"/>
        <v>Ostali prihodi za posebne namjene</v>
      </c>
      <c r="E58" s="85">
        <v>3232</v>
      </c>
      <c r="F58" s="80" t="str">
        <f t="shared" si="9"/>
        <v>Usluge tekućeg i investicijskog održavanja</v>
      </c>
      <c r="G58" s="118" t="s">
        <v>177</v>
      </c>
      <c r="H58" s="80" t="str">
        <f t="shared" si="10"/>
        <v>REDOVNA DJELATNOST SVEUČILIŠTA U OSIJEKU (IZ EVIDENCIJSKIH PRIHODA)</v>
      </c>
      <c r="I58" s="80" t="str">
        <f t="shared" si="11"/>
        <v>0942</v>
      </c>
      <c r="J58" s="117">
        <v>2945</v>
      </c>
      <c r="K58" s="117">
        <v>7300</v>
      </c>
      <c r="L58" s="117">
        <v>623</v>
      </c>
      <c r="M58" s="84"/>
      <c r="O58" s="75" t="str">
        <f t="shared" si="4"/>
        <v>323</v>
      </c>
      <c r="P58" s="75" t="str">
        <f t="shared" si="5"/>
        <v>32</v>
      </c>
      <c r="Q58" s="75" t="str">
        <f t="shared" si="6"/>
        <v>43</v>
      </c>
      <c r="R58" s="75" t="str">
        <f t="shared" si="7"/>
        <v>94</v>
      </c>
      <c r="V58" s="75">
        <v>3681</v>
      </c>
      <c r="W58" s="75" t="s">
        <v>26</v>
      </c>
      <c r="Y58" s="290" t="str">
        <f t="shared" si="14"/>
        <v>36</v>
      </c>
      <c r="Z58" s="75" t="str">
        <f t="shared" si="15"/>
        <v>368</v>
      </c>
      <c r="AB58" t="s">
        <v>1858</v>
      </c>
      <c r="AC58" t="s">
        <v>1859</v>
      </c>
      <c r="AD58" s="75" t="s">
        <v>5160</v>
      </c>
      <c r="AE58" s="75" t="s">
        <v>5161</v>
      </c>
      <c r="AF58" s="75" t="s">
        <v>5168</v>
      </c>
      <c r="AG58" s="75" t="s">
        <v>5181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8"/>
        <v>Ostali prihodi za posebne namjene</v>
      </c>
      <c r="E59" s="85">
        <v>3233</v>
      </c>
      <c r="F59" s="80" t="str">
        <f t="shared" si="9"/>
        <v>Usluge promidžbe i informiranja</v>
      </c>
      <c r="G59" s="118" t="s">
        <v>177</v>
      </c>
      <c r="H59" s="80" t="str">
        <f t="shared" si="10"/>
        <v>REDOVNA DJELATNOST SVEUČILIŠTA U OSIJEKU (IZ EVIDENCIJSKIH PRIHODA)</v>
      </c>
      <c r="I59" s="80" t="str">
        <f t="shared" si="11"/>
        <v>0942</v>
      </c>
      <c r="J59" s="117">
        <v>1538</v>
      </c>
      <c r="K59" s="117">
        <v>2057</v>
      </c>
      <c r="L59" s="117">
        <v>608</v>
      </c>
      <c r="M59" s="84"/>
      <c r="O59" s="75" t="str">
        <f t="shared" si="4"/>
        <v>323</v>
      </c>
      <c r="P59" s="75" t="str">
        <f t="shared" si="5"/>
        <v>32</v>
      </c>
      <c r="Q59" s="75" t="str">
        <f t="shared" si="6"/>
        <v>43</v>
      </c>
      <c r="R59" s="75" t="str">
        <f t="shared" si="7"/>
        <v>94</v>
      </c>
      <c r="V59" s="75">
        <v>3682</v>
      </c>
      <c r="W59" s="75" t="s">
        <v>27</v>
      </c>
      <c r="Y59" s="290" t="str">
        <f t="shared" si="14"/>
        <v>36</v>
      </c>
      <c r="Z59" s="75" t="str">
        <f t="shared" si="15"/>
        <v>368</v>
      </c>
      <c r="AB59" t="s">
        <v>1860</v>
      </c>
      <c r="AC59" t="s">
        <v>1861</v>
      </c>
      <c r="AD59" s="75" t="s">
        <v>5160</v>
      </c>
      <c r="AE59" s="75" t="s">
        <v>5161</v>
      </c>
      <c r="AF59" s="75" t="s">
        <v>5168</v>
      </c>
      <c r="AG59" s="75" t="s">
        <v>5181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43</v>
      </c>
      <c r="D60" s="80" t="str">
        <f t="shared" si="8"/>
        <v>Ostali prihodi za posebne namjene</v>
      </c>
      <c r="E60" s="85">
        <v>3234</v>
      </c>
      <c r="F60" s="80" t="str">
        <f t="shared" si="9"/>
        <v>Komunalne usluge</v>
      </c>
      <c r="G60" s="118" t="s">
        <v>177</v>
      </c>
      <c r="H60" s="80" t="str">
        <f t="shared" si="10"/>
        <v>REDOVNA DJELATNOST SVEUČILIŠTA U OSIJEKU (IZ EVIDENCIJSKIH PRIHODA)</v>
      </c>
      <c r="I60" s="80" t="str">
        <f t="shared" si="11"/>
        <v>0942</v>
      </c>
      <c r="J60" s="117">
        <v>809</v>
      </c>
      <c r="K60" s="117">
        <v>1991</v>
      </c>
      <c r="L60" s="117">
        <v>711</v>
      </c>
      <c r="M60" s="84"/>
      <c r="O60" s="75" t="str">
        <f t="shared" si="4"/>
        <v>323</v>
      </c>
      <c r="P60" s="75" t="str">
        <f t="shared" si="5"/>
        <v>32</v>
      </c>
      <c r="Q60" s="75" t="str">
        <f t="shared" si="6"/>
        <v>43</v>
      </c>
      <c r="R60" s="75" t="str">
        <f t="shared" si="7"/>
        <v>94</v>
      </c>
      <c r="V60" s="75">
        <v>3691</v>
      </c>
      <c r="W60" s="75" t="s">
        <v>104</v>
      </c>
      <c r="Y60" s="290" t="str">
        <f t="shared" si="14"/>
        <v>36</v>
      </c>
      <c r="Z60" s="75" t="str">
        <f t="shared" si="15"/>
        <v>369</v>
      </c>
      <c r="AB60" t="s">
        <v>1862</v>
      </c>
      <c r="AC60" t="s">
        <v>1863</v>
      </c>
      <c r="AD60" s="75" t="s">
        <v>5160</v>
      </c>
      <c r="AE60" s="75" t="s">
        <v>5161</v>
      </c>
      <c r="AF60" s="75" t="s">
        <v>5168</v>
      </c>
      <c r="AG60" s="75" t="s">
        <v>5181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8"/>
        <v>Ostali prihodi za posebne namjene</v>
      </c>
      <c r="E61" s="85">
        <v>3235</v>
      </c>
      <c r="F61" s="80" t="str">
        <f t="shared" si="9"/>
        <v>Zakupnine i najamnine</v>
      </c>
      <c r="G61" s="118" t="s">
        <v>177</v>
      </c>
      <c r="H61" s="80" t="str">
        <f t="shared" si="10"/>
        <v>REDOVNA DJELATNOST SVEUČILIŠTA U OSIJEKU (IZ EVIDENCIJSKIH PRIHODA)</v>
      </c>
      <c r="I61" s="80" t="str">
        <f t="shared" si="11"/>
        <v>0942</v>
      </c>
      <c r="J61" s="117">
        <v>1709</v>
      </c>
      <c r="K61" s="117">
        <v>4645</v>
      </c>
      <c r="L61" s="117">
        <v>1692</v>
      </c>
      <c r="M61" s="84"/>
      <c r="O61" s="75" t="str">
        <f t="shared" si="4"/>
        <v>323</v>
      </c>
      <c r="P61" s="75" t="str">
        <f t="shared" si="5"/>
        <v>32</v>
      </c>
      <c r="Q61" s="75" t="str">
        <f t="shared" si="6"/>
        <v>43</v>
      </c>
      <c r="R61" s="75" t="str">
        <f t="shared" si="7"/>
        <v>94</v>
      </c>
      <c r="V61" s="75">
        <v>3692</v>
      </c>
      <c r="W61" s="75" t="s">
        <v>176</v>
      </c>
      <c r="Y61" s="290" t="str">
        <f t="shared" si="14"/>
        <v>36</v>
      </c>
      <c r="Z61" s="75" t="str">
        <f t="shared" si="15"/>
        <v>369</v>
      </c>
      <c r="AB61" t="s">
        <v>1864</v>
      </c>
      <c r="AC61" t="s">
        <v>1865</v>
      </c>
      <c r="AD61" s="75" t="s">
        <v>5160</v>
      </c>
      <c r="AE61" s="75" t="s">
        <v>5161</v>
      </c>
      <c r="AF61" s="75" t="s">
        <v>5168</v>
      </c>
      <c r="AG61" s="75" t="s">
        <v>5181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43</v>
      </c>
      <c r="D62" s="80" t="str">
        <f t="shared" si="8"/>
        <v>Ostali prihodi za posebne namjene</v>
      </c>
      <c r="E62" s="85">
        <v>3236</v>
      </c>
      <c r="F62" s="80" t="str">
        <f t="shared" si="9"/>
        <v>Zdravstvene i veterinarske usluge</v>
      </c>
      <c r="G62" s="118" t="s">
        <v>177</v>
      </c>
      <c r="H62" s="80" t="str">
        <f t="shared" si="10"/>
        <v>REDOVNA DJELATNOST SVEUČILIŠTA U OSIJEKU (IZ EVIDENCIJSKIH PRIHODA)</v>
      </c>
      <c r="I62" s="80" t="str">
        <f t="shared" si="11"/>
        <v>0942</v>
      </c>
      <c r="J62" s="117">
        <v>293</v>
      </c>
      <c r="K62" s="117">
        <v>0</v>
      </c>
      <c r="L62" s="117">
        <v>131</v>
      </c>
      <c r="M62" s="84"/>
      <c r="O62" s="75" t="str">
        <f t="shared" si="4"/>
        <v>323</v>
      </c>
      <c r="P62" s="75" t="str">
        <f t="shared" si="5"/>
        <v>32</v>
      </c>
      <c r="Q62" s="75" t="str">
        <f t="shared" si="6"/>
        <v>43</v>
      </c>
      <c r="R62" s="75" t="str">
        <f t="shared" si="7"/>
        <v>94</v>
      </c>
      <c r="V62" s="75">
        <v>3693</v>
      </c>
      <c r="W62" s="75" t="s">
        <v>104</v>
      </c>
      <c r="Y62" s="290" t="str">
        <f t="shared" si="14"/>
        <v>36</v>
      </c>
      <c r="Z62" s="75" t="str">
        <f t="shared" si="15"/>
        <v>369</v>
      </c>
      <c r="AB62" t="s">
        <v>1866</v>
      </c>
      <c r="AC62" t="s">
        <v>1867</v>
      </c>
      <c r="AD62" s="75" t="s">
        <v>5150</v>
      </c>
      <c r="AE62" s="75" t="s">
        <v>5151</v>
      </c>
      <c r="AF62" s="75" t="s">
        <v>5168</v>
      </c>
      <c r="AG62" s="75" t="s">
        <v>5176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43</v>
      </c>
      <c r="D63" s="80" t="str">
        <f t="shared" si="8"/>
        <v>Ostali prihodi za posebne namjene</v>
      </c>
      <c r="E63" s="85">
        <v>3237</v>
      </c>
      <c r="F63" s="80" t="str">
        <f t="shared" si="9"/>
        <v>Intelektualne i osobne usluge</v>
      </c>
      <c r="G63" s="118" t="s">
        <v>177</v>
      </c>
      <c r="H63" s="80" t="str">
        <f t="shared" si="10"/>
        <v>REDOVNA DJELATNOST SVEUČILIŠTA U OSIJEKU (IZ EVIDENCIJSKIH PRIHODA)</v>
      </c>
      <c r="I63" s="80" t="str">
        <f t="shared" si="11"/>
        <v>0942</v>
      </c>
      <c r="J63" s="117">
        <v>8144</v>
      </c>
      <c r="K63" s="117">
        <v>31853</v>
      </c>
      <c r="L63" s="117">
        <v>16107</v>
      </c>
      <c r="M63" s="84"/>
      <c r="O63" s="75" t="str">
        <f t="shared" si="4"/>
        <v>323</v>
      </c>
      <c r="P63" s="75" t="str">
        <f t="shared" si="5"/>
        <v>32</v>
      </c>
      <c r="Q63" s="75" t="str">
        <f t="shared" si="6"/>
        <v>43</v>
      </c>
      <c r="R63" s="75" t="str">
        <f t="shared" si="7"/>
        <v>94</v>
      </c>
      <c r="V63" s="75">
        <v>3694</v>
      </c>
      <c r="W63" s="75" t="s">
        <v>176</v>
      </c>
      <c r="Y63" s="290" t="str">
        <f t="shared" si="14"/>
        <v>36</v>
      </c>
      <c r="Z63" s="75" t="str">
        <f t="shared" si="15"/>
        <v>369</v>
      </c>
      <c r="AB63" t="s">
        <v>1868</v>
      </c>
      <c r="AC63" t="s">
        <v>1869</v>
      </c>
      <c r="AD63" s="75" t="s">
        <v>5150</v>
      </c>
      <c r="AE63" s="75" t="s">
        <v>5151</v>
      </c>
      <c r="AF63" s="75" t="s">
        <v>5168</v>
      </c>
      <c r="AG63" s="75" t="s">
        <v>5176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8"/>
        <v>Ostali prihodi za posebne namjene</v>
      </c>
      <c r="E64" s="85">
        <v>3238</v>
      </c>
      <c r="F64" s="80" t="str">
        <f t="shared" si="9"/>
        <v>Računalne usluge</v>
      </c>
      <c r="G64" s="118" t="s">
        <v>177</v>
      </c>
      <c r="H64" s="80" t="str">
        <f t="shared" si="10"/>
        <v>REDOVNA DJELATNOST SVEUČILIŠTA U OSIJEKU (IZ EVIDENCIJSKIH PRIHODA)</v>
      </c>
      <c r="I64" s="80" t="str">
        <f t="shared" si="11"/>
        <v>0942</v>
      </c>
      <c r="J64" s="117">
        <v>2963</v>
      </c>
      <c r="K64" s="117">
        <v>4645</v>
      </c>
      <c r="L64" s="117">
        <v>3492</v>
      </c>
      <c r="M64" s="84"/>
      <c r="O64" s="75" t="str">
        <f t="shared" si="4"/>
        <v>323</v>
      </c>
      <c r="P64" s="75" t="str">
        <f t="shared" si="5"/>
        <v>32</v>
      </c>
      <c r="Q64" s="75" t="str">
        <f t="shared" si="6"/>
        <v>43</v>
      </c>
      <c r="R64" s="75" t="str">
        <f t="shared" si="7"/>
        <v>94</v>
      </c>
      <c r="V64" s="75">
        <v>3711</v>
      </c>
      <c r="W64" s="75" t="s">
        <v>123</v>
      </c>
      <c r="Y64" s="290" t="str">
        <f t="shared" si="14"/>
        <v>37</v>
      </c>
      <c r="Z64" s="75" t="str">
        <f t="shared" si="15"/>
        <v>371</v>
      </c>
      <c r="AB64" t="s">
        <v>1870</v>
      </c>
      <c r="AC64" t="s">
        <v>1871</v>
      </c>
      <c r="AD64" s="75" t="s">
        <v>5150</v>
      </c>
      <c r="AE64" s="75" t="s">
        <v>5151</v>
      </c>
      <c r="AF64" s="75" t="s">
        <v>5168</v>
      </c>
      <c r="AG64" s="75" t="s">
        <v>5176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8"/>
        <v>Ostali prihodi za posebne namjene</v>
      </c>
      <c r="E65" s="85">
        <v>3239</v>
      </c>
      <c r="F65" s="80" t="str">
        <f t="shared" si="9"/>
        <v>Ostale usluge</v>
      </c>
      <c r="G65" s="118" t="s">
        <v>177</v>
      </c>
      <c r="H65" s="80" t="str">
        <f t="shared" si="10"/>
        <v>REDOVNA DJELATNOST SVEUČILIŠTA U OSIJEKU (IZ EVIDENCIJSKIH PRIHODA)</v>
      </c>
      <c r="I65" s="80" t="str">
        <f t="shared" si="11"/>
        <v>0942</v>
      </c>
      <c r="J65" s="117">
        <v>6350</v>
      </c>
      <c r="K65" s="117">
        <v>23226</v>
      </c>
      <c r="L65" s="117">
        <v>7576</v>
      </c>
      <c r="M65" s="84"/>
      <c r="O65" s="75" t="str">
        <f t="shared" si="4"/>
        <v>323</v>
      </c>
      <c r="P65" s="75" t="str">
        <f t="shared" si="5"/>
        <v>32</v>
      </c>
      <c r="Q65" s="75" t="str">
        <f t="shared" si="6"/>
        <v>43</v>
      </c>
      <c r="R65" s="75" t="str">
        <f t="shared" si="7"/>
        <v>94</v>
      </c>
      <c r="V65" s="75">
        <v>3712</v>
      </c>
      <c r="W65" s="75" t="s">
        <v>141</v>
      </c>
      <c r="Y65" s="290" t="str">
        <f t="shared" si="14"/>
        <v>37</v>
      </c>
      <c r="Z65" s="75" t="str">
        <f t="shared" si="15"/>
        <v>371</v>
      </c>
      <c r="AB65" t="s">
        <v>1872</v>
      </c>
      <c r="AC65" t="s">
        <v>1873</v>
      </c>
      <c r="AD65" s="75" t="s">
        <v>5160</v>
      </c>
      <c r="AE65" s="75" t="s">
        <v>5161</v>
      </c>
      <c r="AF65" s="75" t="s">
        <v>5168</v>
      </c>
      <c r="AG65" s="75" t="s">
        <v>5181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8"/>
        <v>Ostali prihodi za posebne namjene</v>
      </c>
      <c r="E66" s="85">
        <v>3241</v>
      </c>
      <c r="F66" s="80" t="str">
        <f t="shared" si="9"/>
        <v>Naknade troškova osobama izvan radnog odnosa</v>
      </c>
      <c r="G66" s="118" t="s">
        <v>177</v>
      </c>
      <c r="H66" s="80" t="str">
        <f t="shared" si="10"/>
        <v>REDOVNA DJELATNOST SVEUČILIŠTA U OSIJEKU (IZ EVIDENCIJSKIH PRIHODA)</v>
      </c>
      <c r="I66" s="80" t="str">
        <f t="shared" si="11"/>
        <v>0942</v>
      </c>
      <c r="J66" s="117">
        <v>1363</v>
      </c>
      <c r="K66" s="117">
        <v>1659</v>
      </c>
      <c r="L66" s="117">
        <v>4722</v>
      </c>
      <c r="M66" s="84"/>
      <c r="O66" s="75" t="str">
        <f t="shared" si="4"/>
        <v>324</v>
      </c>
      <c r="P66" s="75" t="str">
        <f t="shared" si="5"/>
        <v>32</v>
      </c>
      <c r="Q66" s="75" t="str">
        <f t="shared" si="6"/>
        <v>43</v>
      </c>
      <c r="R66" s="75" t="str">
        <f t="shared" si="7"/>
        <v>94</v>
      </c>
      <c r="V66" s="75">
        <v>3713</v>
      </c>
      <c r="W66" s="75" t="s">
        <v>168</v>
      </c>
      <c r="Y66" s="290" t="str">
        <f t="shared" si="14"/>
        <v>37</v>
      </c>
      <c r="Z66" s="75" t="str">
        <f t="shared" si="15"/>
        <v>371</v>
      </c>
      <c r="AB66" t="s">
        <v>1875</v>
      </c>
      <c r="AC66" t="s">
        <v>1876</v>
      </c>
      <c r="AD66" s="75" t="s">
        <v>5150</v>
      </c>
      <c r="AE66" s="75" t="s">
        <v>5151</v>
      </c>
      <c r="AF66" s="75" t="s">
        <v>5168</v>
      </c>
      <c r="AG66" s="75" t="s">
        <v>5176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43</v>
      </c>
      <c r="D67" s="80" t="str">
        <f t="shared" si="8"/>
        <v>Ostali prihodi za posebne namjene</v>
      </c>
      <c r="E67" s="85">
        <v>3293</v>
      </c>
      <c r="F67" s="80" t="str">
        <f t="shared" si="9"/>
        <v>Reprezentacija</v>
      </c>
      <c r="G67" s="118" t="s">
        <v>177</v>
      </c>
      <c r="H67" s="80" t="str">
        <f t="shared" si="10"/>
        <v>REDOVNA DJELATNOST SVEUČILIŠTA U OSIJEKU (IZ EVIDENCIJSKIH PRIHODA)</v>
      </c>
      <c r="I67" s="80" t="str">
        <f t="shared" si="11"/>
        <v>0942</v>
      </c>
      <c r="J67" s="117">
        <v>2136</v>
      </c>
      <c r="K67" s="117">
        <v>7034</v>
      </c>
      <c r="L67" s="117">
        <v>2882</v>
      </c>
      <c r="M67" s="84"/>
      <c r="O67" s="75" t="str">
        <f t="shared" si="4"/>
        <v>329</v>
      </c>
      <c r="P67" s="75" t="str">
        <f t="shared" si="5"/>
        <v>32</v>
      </c>
      <c r="Q67" s="75" t="str">
        <f t="shared" si="6"/>
        <v>43</v>
      </c>
      <c r="R67" s="75" t="str">
        <f t="shared" si="7"/>
        <v>94</v>
      </c>
      <c r="V67" s="75">
        <v>3714</v>
      </c>
      <c r="W67" s="75" t="s">
        <v>189</v>
      </c>
      <c r="Y67" s="290" t="str">
        <f t="shared" si="14"/>
        <v>37</v>
      </c>
      <c r="Z67" s="75" t="str">
        <f t="shared" si="15"/>
        <v>371</v>
      </c>
      <c r="AB67" t="s">
        <v>1877</v>
      </c>
      <c r="AC67" t="s">
        <v>1878</v>
      </c>
      <c r="AD67" s="75" t="s">
        <v>5144</v>
      </c>
      <c r="AE67" s="75" t="s">
        <v>5145</v>
      </c>
      <c r="AF67" s="75" t="s">
        <v>5170</v>
      </c>
      <c r="AG67" s="75" t="s">
        <v>5171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43</v>
      </c>
      <c r="D68" s="80" t="str">
        <f t="shared" si="8"/>
        <v>Ostali prihodi za posebne namjene</v>
      </c>
      <c r="E68" s="85">
        <v>3294</v>
      </c>
      <c r="F68" s="80" t="str">
        <f t="shared" si="9"/>
        <v>Članarine i norme</v>
      </c>
      <c r="G68" s="118" t="s">
        <v>177</v>
      </c>
      <c r="H68" s="80" t="str">
        <f t="shared" si="10"/>
        <v>REDOVNA DJELATNOST SVEUČILIŠTA U OSIJEKU (IZ EVIDENCIJSKIH PRIHODA)</v>
      </c>
      <c r="I68" s="80" t="str">
        <f t="shared" si="11"/>
        <v>0942</v>
      </c>
      <c r="J68" s="117">
        <v>74</v>
      </c>
      <c r="K68" s="117">
        <v>0</v>
      </c>
      <c r="L68" s="117">
        <v>365</v>
      </c>
      <c r="M68" s="84"/>
      <c r="O68" s="75" t="str">
        <f t="shared" ref="O68:O131" si="16">LEFT(E68,3)</f>
        <v>329</v>
      </c>
      <c r="P68" s="75" t="str">
        <f t="shared" ref="P68:P131" si="17">LEFT(E68,2)</f>
        <v>32</v>
      </c>
      <c r="Q68" s="75" t="str">
        <f t="shared" ref="Q68:Q131" si="18">LEFT(C68,3)</f>
        <v>43</v>
      </c>
      <c r="R68" s="75" t="str">
        <f t="shared" ref="R68:R131" si="19">MID(I68,2,2)</f>
        <v>94</v>
      </c>
      <c r="V68" s="75">
        <v>3715</v>
      </c>
      <c r="W68" s="75" t="s">
        <v>127</v>
      </c>
      <c r="Y68" s="290" t="str">
        <f t="shared" si="14"/>
        <v>37</v>
      </c>
      <c r="Z68" s="75" t="str">
        <f t="shared" si="15"/>
        <v>371</v>
      </c>
      <c r="AB68" t="s">
        <v>1879</v>
      </c>
      <c r="AC68" t="s">
        <v>1880</v>
      </c>
      <c r="AD68" s="75" t="s">
        <v>5144</v>
      </c>
      <c r="AE68" s="75" t="s">
        <v>5145</v>
      </c>
      <c r="AF68" s="75" t="s">
        <v>5170</v>
      </c>
      <c r="AG68" s="75" t="s">
        <v>5171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43</v>
      </c>
      <c r="D69" s="80" t="str">
        <f t="shared" si="8"/>
        <v>Ostali prihodi za posebne namjene</v>
      </c>
      <c r="E69" s="85">
        <v>3296</v>
      </c>
      <c r="F69" s="80" t="str">
        <f t="shared" si="9"/>
        <v>Troškovi sudskih postupaka</v>
      </c>
      <c r="G69" s="118" t="s">
        <v>177</v>
      </c>
      <c r="H69" s="80" t="str">
        <f t="shared" si="10"/>
        <v>REDOVNA DJELATNOST SVEUČILIŠTA U OSIJEKU (IZ EVIDENCIJSKIH PRIHODA)</v>
      </c>
      <c r="I69" s="80" t="str">
        <f t="shared" si="11"/>
        <v>0942</v>
      </c>
      <c r="J69" s="117">
        <v>0</v>
      </c>
      <c r="K69" s="117">
        <v>2654</v>
      </c>
      <c r="L69" s="117">
        <v>0</v>
      </c>
      <c r="M69" s="84"/>
      <c r="O69" s="75" t="str">
        <f t="shared" si="16"/>
        <v>329</v>
      </c>
      <c r="P69" s="75" t="str">
        <f t="shared" si="17"/>
        <v>32</v>
      </c>
      <c r="Q69" s="75" t="str">
        <f t="shared" si="18"/>
        <v>43</v>
      </c>
      <c r="R69" s="75" t="str">
        <f t="shared" si="19"/>
        <v>94</v>
      </c>
      <c r="V69" s="75">
        <v>3721</v>
      </c>
      <c r="W69" s="75" t="s">
        <v>65</v>
      </c>
      <c r="Y69" s="290" t="str">
        <f t="shared" si="14"/>
        <v>37</v>
      </c>
      <c r="Z69" s="75" t="str">
        <f t="shared" si="15"/>
        <v>372</v>
      </c>
      <c r="AB69" t="s">
        <v>1881</v>
      </c>
      <c r="AC69" t="s">
        <v>1882</v>
      </c>
      <c r="AD69" s="75" t="s">
        <v>5144</v>
      </c>
      <c r="AE69" s="75" t="s">
        <v>5145</v>
      </c>
      <c r="AF69" s="75" t="s">
        <v>5170</v>
      </c>
      <c r="AG69" s="75" t="s">
        <v>5171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43</v>
      </c>
      <c r="D70" s="80" t="str">
        <f t="shared" si="8"/>
        <v>Ostali prihodi za posebne namjene</v>
      </c>
      <c r="E70" s="85">
        <v>3299</v>
      </c>
      <c r="F70" s="80" t="str">
        <f t="shared" si="9"/>
        <v>Ostali nespomenuti rashodi poslovanja</v>
      </c>
      <c r="G70" s="118" t="s">
        <v>177</v>
      </c>
      <c r="H70" s="80" t="str">
        <f t="shared" si="10"/>
        <v>REDOVNA DJELATNOST SVEUČILIŠTA U OSIJEKU (IZ EVIDENCIJSKIH PRIHODA)</v>
      </c>
      <c r="I70" s="80" t="str">
        <f t="shared" si="11"/>
        <v>0942</v>
      </c>
      <c r="J70" s="117">
        <v>377</v>
      </c>
      <c r="K70" s="117">
        <v>5176</v>
      </c>
      <c r="L70" s="117">
        <v>3877</v>
      </c>
      <c r="M70" s="84"/>
      <c r="O70" s="75" t="str">
        <f t="shared" si="16"/>
        <v>329</v>
      </c>
      <c r="P70" s="75" t="str">
        <f t="shared" si="17"/>
        <v>32</v>
      </c>
      <c r="Q70" s="75" t="str">
        <f t="shared" si="18"/>
        <v>43</v>
      </c>
      <c r="R70" s="75" t="str">
        <f t="shared" si="19"/>
        <v>94</v>
      </c>
      <c r="V70" s="75">
        <v>3722</v>
      </c>
      <c r="W70" s="75" t="s">
        <v>150</v>
      </c>
      <c r="Y70" s="290" t="str">
        <f t="shared" si="14"/>
        <v>37</v>
      </c>
      <c r="Z70" s="75" t="str">
        <f t="shared" si="15"/>
        <v>372</v>
      </c>
      <c r="AB70" t="s">
        <v>1883</v>
      </c>
      <c r="AC70" t="s">
        <v>1884</v>
      </c>
      <c r="AD70" s="75" t="s">
        <v>5144</v>
      </c>
      <c r="AE70" s="75" t="s">
        <v>5145</v>
      </c>
      <c r="AF70" s="75" t="s">
        <v>5170</v>
      </c>
      <c r="AG70" s="75" t="s">
        <v>5171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43</v>
      </c>
      <c r="D71" s="80" t="str">
        <f t="shared" si="8"/>
        <v>Ostali prihodi za posebne namjene</v>
      </c>
      <c r="E71" s="85">
        <v>3431</v>
      </c>
      <c r="F71" s="80" t="str">
        <f t="shared" si="9"/>
        <v>Bankarske usluge i usluge platnog prometa</v>
      </c>
      <c r="G71" s="118" t="s">
        <v>177</v>
      </c>
      <c r="H71" s="80" t="str">
        <f t="shared" si="10"/>
        <v>REDOVNA DJELATNOST SVEUČILIŠTA U OSIJEKU (IZ EVIDENCIJSKIH PRIHODA)</v>
      </c>
      <c r="I71" s="80" t="str">
        <f t="shared" si="11"/>
        <v>0942</v>
      </c>
      <c r="J71" s="117">
        <v>3054</v>
      </c>
      <c r="K71" s="117">
        <v>7300</v>
      </c>
      <c r="L71" s="117">
        <v>2861</v>
      </c>
      <c r="M71" s="84"/>
      <c r="O71" s="75" t="str">
        <f t="shared" si="16"/>
        <v>343</v>
      </c>
      <c r="P71" s="75" t="str">
        <f t="shared" si="17"/>
        <v>34</v>
      </c>
      <c r="Q71" s="75" t="str">
        <f t="shared" si="18"/>
        <v>43</v>
      </c>
      <c r="R71" s="75" t="str">
        <f t="shared" si="19"/>
        <v>94</v>
      </c>
      <c r="V71" s="75">
        <v>3723</v>
      </c>
      <c r="W71" s="75" t="s">
        <v>105</v>
      </c>
      <c r="Y71" s="290" t="str">
        <f t="shared" si="14"/>
        <v>37</v>
      </c>
      <c r="Z71" s="75" t="str">
        <f t="shared" si="15"/>
        <v>372</v>
      </c>
      <c r="AB71" t="s">
        <v>1885</v>
      </c>
      <c r="AC71" t="s">
        <v>1886</v>
      </c>
      <c r="AD71" s="75" t="s">
        <v>5144</v>
      </c>
      <c r="AE71" s="75" t="s">
        <v>5145</v>
      </c>
      <c r="AF71" s="75" t="s">
        <v>5170</v>
      </c>
      <c r="AG71" s="75" t="s">
        <v>5171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43</v>
      </c>
      <c r="D72" s="80" t="str">
        <f t="shared" si="8"/>
        <v>Ostali prihodi za posebne namjene</v>
      </c>
      <c r="E72" s="85">
        <v>3432</v>
      </c>
      <c r="F72" s="80" t="str">
        <f t="shared" si="9"/>
        <v>Negativne tečajne razlike i razlike zbog primjene valutne kl</v>
      </c>
      <c r="G72" s="118" t="s">
        <v>177</v>
      </c>
      <c r="H72" s="80" t="str">
        <f t="shared" si="10"/>
        <v>REDOVNA DJELATNOST SVEUČILIŠTA U OSIJEKU (IZ EVIDENCIJSKIH PRIHODA)</v>
      </c>
      <c r="I72" s="80" t="str">
        <f t="shared" si="11"/>
        <v>0942</v>
      </c>
      <c r="J72" s="117">
        <v>10</v>
      </c>
      <c r="K72" s="117">
        <v>0</v>
      </c>
      <c r="L72" s="117">
        <v>0</v>
      </c>
      <c r="M72" s="84"/>
      <c r="O72" s="75" t="str">
        <f t="shared" si="16"/>
        <v>343</v>
      </c>
      <c r="P72" s="75" t="str">
        <f t="shared" si="17"/>
        <v>34</v>
      </c>
      <c r="Q72" s="75" t="str">
        <f t="shared" si="18"/>
        <v>43</v>
      </c>
      <c r="R72" s="75" t="str">
        <f t="shared" si="19"/>
        <v>94</v>
      </c>
      <c r="V72" s="75">
        <v>3811</v>
      </c>
      <c r="W72" s="75" t="s">
        <v>55</v>
      </c>
      <c r="Y72" s="290" t="str">
        <f t="shared" si="14"/>
        <v>38</v>
      </c>
      <c r="Z72" s="75" t="str">
        <f t="shared" si="15"/>
        <v>381</v>
      </c>
      <c r="AB72" t="s">
        <v>1887</v>
      </c>
      <c r="AC72" t="s">
        <v>1888</v>
      </c>
      <c r="AD72" s="75" t="s">
        <v>5144</v>
      </c>
      <c r="AE72" s="75" t="s">
        <v>5145</v>
      </c>
      <c r="AF72" s="75" t="s">
        <v>5170</v>
      </c>
      <c r="AG72" s="75" t="s">
        <v>5171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43</v>
      </c>
      <c r="D73" s="80" t="str">
        <f t="shared" si="8"/>
        <v>Ostali prihodi za posebne namjene</v>
      </c>
      <c r="E73" s="85">
        <v>3721</v>
      </c>
      <c r="F73" s="80" t="str">
        <f t="shared" si="9"/>
        <v>Naknade građanima i kućanstvima u novcu</v>
      </c>
      <c r="G73" s="118" t="s">
        <v>177</v>
      </c>
      <c r="H73" s="80" t="str">
        <f t="shared" si="10"/>
        <v>REDOVNA DJELATNOST SVEUČILIŠTA U OSIJEKU (IZ EVIDENCIJSKIH PRIHODA)</v>
      </c>
      <c r="I73" s="80" t="str">
        <f t="shared" si="11"/>
        <v>0942</v>
      </c>
      <c r="J73" s="117">
        <v>2323</v>
      </c>
      <c r="K73" s="117">
        <v>0</v>
      </c>
      <c r="L73" s="117">
        <v>3584</v>
      </c>
      <c r="M73" s="84"/>
      <c r="O73" s="75" t="str">
        <f t="shared" si="16"/>
        <v>372</v>
      </c>
      <c r="P73" s="75" t="str">
        <f t="shared" si="17"/>
        <v>37</v>
      </c>
      <c r="Q73" s="75" t="str">
        <f t="shared" si="18"/>
        <v>43</v>
      </c>
      <c r="R73" s="75" t="str">
        <f t="shared" si="19"/>
        <v>94</v>
      </c>
      <c r="V73" s="75">
        <v>3812</v>
      </c>
      <c r="W73" s="75" t="s">
        <v>151</v>
      </c>
      <c r="Y73" s="290" t="str">
        <f t="shared" si="14"/>
        <v>38</v>
      </c>
      <c r="Z73" s="75" t="str">
        <f t="shared" si="15"/>
        <v>381</v>
      </c>
      <c r="AB73" t="s">
        <v>957</v>
      </c>
      <c r="AC73" t="s">
        <v>958</v>
      </c>
      <c r="AD73" s="75" t="s">
        <v>5144</v>
      </c>
      <c r="AE73" s="75" t="s">
        <v>5145</v>
      </c>
      <c r="AF73" s="75" t="s">
        <v>5170</v>
      </c>
      <c r="AG73" s="75" t="s">
        <v>5171</v>
      </c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43</v>
      </c>
      <c r="D74" s="80" t="str">
        <f t="shared" ref="D74:D101" si="20">IFERROR(VLOOKUP(C74,$S$6:$T$24,2,FALSE),"")</f>
        <v>Ostali prihodi za posebne namjene</v>
      </c>
      <c r="E74" s="85">
        <v>3811</v>
      </c>
      <c r="F74" s="80" t="str">
        <f t="shared" ref="F74:F101" si="21">IFERROR(VLOOKUP(E74,$V$5:$X$129,2,FALSE),"")</f>
        <v>Tekuće donacije u novcu</v>
      </c>
      <c r="G74" s="118" t="s">
        <v>177</v>
      </c>
      <c r="H74" s="80" t="str">
        <f t="shared" ref="H74:H101" si="22">IFERROR(VLOOKUP(G74,$AB$6:$AC$327,2,FALSE),"")</f>
        <v>REDOVNA DJELATNOST SVEUČILIŠTA U OSIJEKU (IZ EVIDENCIJSKIH PRIHODA)</v>
      </c>
      <c r="I74" s="80" t="str">
        <f t="shared" ref="I74:I101" si="23">IFERROR(VLOOKUP(G74,$AB$6:$AF$327,3,FALSE),"")</f>
        <v>0942</v>
      </c>
      <c r="J74" s="117">
        <v>0</v>
      </c>
      <c r="K74" s="117">
        <v>0</v>
      </c>
      <c r="L74" s="117">
        <v>281</v>
      </c>
      <c r="M74" s="84"/>
      <c r="O74" s="75" t="str">
        <f t="shared" si="16"/>
        <v>381</v>
      </c>
      <c r="P74" s="75" t="str">
        <f t="shared" si="17"/>
        <v>38</v>
      </c>
      <c r="Q74" s="75" t="str">
        <f t="shared" si="18"/>
        <v>43</v>
      </c>
      <c r="R74" s="75" t="str">
        <f t="shared" si="19"/>
        <v>94</v>
      </c>
      <c r="V74" s="75">
        <v>3813</v>
      </c>
      <c r="W74" s="75" t="s">
        <v>94</v>
      </c>
      <c r="Y74" s="290" t="str">
        <f t="shared" ref="Y74:Y80" si="24">LEFT(V74,2)</f>
        <v>38</v>
      </c>
      <c r="Z74" s="75" t="str">
        <f t="shared" ref="Z74:Z80" si="25">LEFT(V74,3)</f>
        <v>381</v>
      </c>
      <c r="AB74" t="s">
        <v>1889</v>
      </c>
      <c r="AC74" t="s">
        <v>1890</v>
      </c>
      <c r="AD74" s="75" t="s">
        <v>5146</v>
      </c>
      <c r="AE74" s="75" t="s">
        <v>5147</v>
      </c>
      <c r="AF74" s="75" t="s">
        <v>5168</v>
      </c>
      <c r="AG74" s="75" t="s">
        <v>5178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43</v>
      </c>
      <c r="D75" s="80" t="str">
        <f t="shared" si="20"/>
        <v>Ostali prihodi za posebne namjene</v>
      </c>
      <c r="E75" s="85">
        <v>4124</v>
      </c>
      <c r="F75" s="80" t="str">
        <f t="shared" si="21"/>
        <v>Ostala prava</v>
      </c>
      <c r="G75" s="118" t="s">
        <v>177</v>
      </c>
      <c r="H75" s="80" t="str">
        <f t="shared" si="22"/>
        <v>REDOVNA DJELATNOST SVEUČILIŠTA U OSIJEKU (IZ EVIDENCIJSKIH PRIHODA)</v>
      </c>
      <c r="I75" s="80" t="str">
        <f t="shared" si="23"/>
        <v>0942</v>
      </c>
      <c r="J75" s="117">
        <v>969</v>
      </c>
      <c r="K75" s="117">
        <v>0</v>
      </c>
      <c r="L75" s="117">
        <v>0</v>
      </c>
      <c r="M75" s="84"/>
      <c r="O75" s="75" t="str">
        <f t="shared" si="16"/>
        <v>412</v>
      </c>
      <c r="P75" s="75" t="str">
        <f t="shared" si="17"/>
        <v>41</v>
      </c>
      <c r="Q75" s="75" t="str">
        <f t="shared" si="18"/>
        <v>43</v>
      </c>
      <c r="R75" s="75" t="str">
        <f t="shared" si="19"/>
        <v>94</v>
      </c>
      <c r="V75" s="75">
        <v>3821</v>
      </c>
      <c r="W75" s="75" t="s">
        <v>169</v>
      </c>
      <c r="Y75" s="290" t="str">
        <f t="shared" si="24"/>
        <v>38</v>
      </c>
      <c r="Z75" s="75" t="str">
        <f t="shared" si="25"/>
        <v>382</v>
      </c>
      <c r="AB75" t="s">
        <v>3466</v>
      </c>
      <c r="AC75" t="s">
        <v>3467</v>
      </c>
      <c r="AD75" s="75" t="s">
        <v>5146</v>
      </c>
      <c r="AE75" s="75" t="s">
        <v>5147</v>
      </c>
      <c r="AF75" s="75" t="s">
        <v>5168</v>
      </c>
      <c r="AG75" s="75" t="s">
        <v>5178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43</v>
      </c>
      <c r="D76" s="80" t="str">
        <f t="shared" si="20"/>
        <v>Ostali prihodi za posebne namjene</v>
      </c>
      <c r="E76" s="85">
        <v>4212</v>
      </c>
      <c r="F76" s="80" t="str">
        <f t="shared" si="21"/>
        <v>Poslovni objekti</v>
      </c>
      <c r="G76" s="118" t="s">
        <v>177</v>
      </c>
      <c r="H76" s="80" t="str">
        <f t="shared" si="22"/>
        <v>REDOVNA DJELATNOST SVEUČILIŠTA U OSIJEKU (IZ EVIDENCIJSKIH PRIHODA)</v>
      </c>
      <c r="I76" s="80" t="str">
        <f t="shared" si="23"/>
        <v>0942</v>
      </c>
      <c r="J76" s="117">
        <v>1400</v>
      </c>
      <c r="K76" s="117">
        <v>0</v>
      </c>
      <c r="L76" s="117">
        <v>0</v>
      </c>
      <c r="M76" s="84"/>
      <c r="O76" s="75" t="str">
        <f t="shared" si="16"/>
        <v>421</v>
      </c>
      <c r="P76" s="75" t="str">
        <f t="shared" si="17"/>
        <v>42</v>
      </c>
      <c r="Q76" s="75" t="str">
        <f t="shared" si="18"/>
        <v>43</v>
      </c>
      <c r="R76" s="75" t="str">
        <f t="shared" si="19"/>
        <v>94</v>
      </c>
      <c r="V76" s="75">
        <v>3831</v>
      </c>
      <c r="W76" s="75" t="s">
        <v>152</v>
      </c>
      <c r="Y76" s="290" t="str">
        <f t="shared" si="24"/>
        <v>38</v>
      </c>
      <c r="Z76" s="75" t="str">
        <f t="shared" si="25"/>
        <v>383</v>
      </c>
      <c r="AB76" t="s">
        <v>1891</v>
      </c>
      <c r="AC76" t="s">
        <v>1892</v>
      </c>
      <c r="AD76" s="75" t="s">
        <v>5144</v>
      </c>
      <c r="AE76" s="75" t="s">
        <v>5145</v>
      </c>
      <c r="AF76" s="75" t="s">
        <v>5170</v>
      </c>
      <c r="AG76" s="75" t="s">
        <v>5171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43</v>
      </c>
      <c r="D77" s="80" t="str">
        <f t="shared" si="20"/>
        <v>Ostali prihodi za posebne namjene</v>
      </c>
      <c r="E77" s="85">
        <v>4221</v>
      </c>
      <c r="F77" s="80" t="str">
        <f t="shared" si="21"/>
        <v>Uredska oprema i namještaj</v>
      </c>
      <c r="G77" s="118" t="s">
        <v>177</v>
      </c>
      <c r="H77" s="80" t="str">
        <f t="shared" si="22"/>
        <v>REDOVNA DJELATNOST SVEUČILIŠTA U OSIJEKU (IZ EVIDENCIJSKIH PRIHODA)</v>
      </c>
      <c r="I77" s="80" t="str">
        <f t="shared" si="23"/>
        <v>0942</v>
      </c>
      <c r="J77" s="117">
        <v>66080</v>
      </c>
      <c r="K77" s="117">
        <v>19245</v>
      </c>
      <c r="L77" s="117">
        <v>6934</v>
      </c>
      <c r="M77" s="84"/>
      <c r="O77" s="75" t="str">
        <f t="shared" si="16"/>
        <v>422</v>
      </c>
      <c r="P77" s="75" t="str">
        <f t="shared" si="17"/>
        <v>42</v>
      </c>
      <c r="Q77" s="75" t="str">
        <f t="shared" si="18"/>
        <v>43</v>
      </c>
      <c r="R77" s="75" t="str">
        <f t="shared" si="19"/>
        <v>94</v>
      </c>
      <c r="V77" s="75">
        <v>3832</v>
      </c>
      <c r="W77" s="75" t="s">
        <v>192</v>
      </c>
      <c r="Y77" s="290" t="str">
        <f t="shared" si="24"/>
        <v>38</v>
      </c>
      <c r="Z77" s="75" t="str">
        <f t="shared" si="25"/>
        <v>383</v>
      </c>
      <c r="AB77" t="s">
        <v>1893</v>
      </c>
      <c r="AC77" t="s">
        <v>1894</v>
      </c>
      <c r="AD77" s="75" t="s">
        <v>5146</v>
      </c>
      <c r="AE77" s="75" t="s">
        <v>5147</v>
      </c>
      <c r="AF77" s="75" t="s">
        <v>5168</v>
      </c>
      <c r="AG77" s="75" t="s">
        <v>5178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43</v>
      </c>
      <c r="D78" s="80" t="str">
        <f t="shared" si="20"/>
        <v>Ostali prihodi za posebne namjene</v>
      </c>
      <c r="E78" s="85">
        <v>4222</v>
      </c>
      <c r="F78" s="80" t="str">
        <f t="shared" si="21"/>
        <v>Komunikacijska oprema</v>
      </c>
      <c r="G78" s="118" t="s">
        <v>177</v>
      </c>
      <c r="H78" s="80" t="str">
        <f t="shared" si="22"/>
        <v>REDOVNA DJELATNOST SVEUČILIŠTA U OSIJEKU (IZ EVIDENCIJSKIH PRIHODA)</v>
      </c>
      <c r="I78" s="80" t="str">
        <f t="shared" si="23"/>
        <v>0942</v>
      </c>
      <c r="J78" s="117">
        <v>6247</v>
      </c>
      <c r="K78" s="117">
        <v>5973</v>
      </c>
      <c r="L78" s="117">
        <v>2600</v>
      </c>
      <c r="M78" s="84"/>
      <c r="O78" s="75" t="str">
        <f t="shared" si="16"/>
        <v>422</v>
      </c>
      <c r="P78" s="75" t="str">
        <f t="shared" si="17"/>
        <v>42</v>
      </c>
      <c r="Q78" s="75" t="str">
        <f t="shared" si="18"/>
        <v>43</v>
      </c>
      <c r="R78" s="75" t="str">
        <f t="shared" si="19"/>
        <v>94</v>
      </c>
      <c r="V78" s="75">
        <v>3833</v>
      </c>
      <c r="W78" s="75" t="s">
        <v>153</v>
      </c>
      <c r="Y78" s="290" t="str">
        <f t="shared" si="24"/>
        <v>38</v>
      </c>
      <c r="Z78" s="75" t="str">
        <f t="shared" si="25"/>
        <v>383</v>
      </c>
      <c r="AB78" t="s">
        <v>1895</v>
      </c>
      <c r="AC78" t="s">
        <v>1896</v>
      </c>
      <c r="AD78" s="75" t="s">
        <v>5146</v>
      </c>
      <c r="AE78" s="75" t="s">
        <v>5147</v>
      </c>
      <c r="AF78" s="75" t="s">
        <v>5168</v>
      </c>
      <c r="AG78" s="75" t="s">
        <v>5178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43</v>
      </c>
      <c r="D79" s="80" t="str">
        <f t="shared" si="20"/>
        <v>Ostali prihodi za posebne namjene</v>
      </c>
      <c r="E79" s="85">
        <v>4223</v>
      </c>
      <c r="F79" s="80" t="str">
        <f t="shared" si="21"/>
        <v>Oprema za održavanje i zaštitu</v>
      </c>
      <c r="G79" s="118" t="s">
        <v>177</v>
      </c>
      <c r="H79" s="80" t="str">
        <f t="shared" si="22"/>
        <v>REDOVNA DJELATNOST SVEUČILIŠTA U OSIJEKU (IZ EVIDENCIJSKIH PRIHODA)</v>
      </c>
      <c r="I79" s="80" t="str">
        <f t="shared" si="23"/>
        <v>0942</v>
      </c>
      <c r="J79" s="117">
        <v>1724</v>
      </c>
      <c r="K79" s="117">
        <v>3318</v>
      </c>
      <c r="L79" s="117">
        <v>0</v>
      </c>
      <c r="M79" s="84"/>
      <c r="O79" s="75" t="str">
        <f t="shared" si="16"/>
        <v>422</v>
      </c>
      <c r="P79" s="75" t="str">
        <f t="shared" si="17"/>
        <v>42</v>
      </c>
      <c r="Q79" s="75" t="str">
        <f t="shared" si="18"/>
        <v>43</v>
      </c>
      <c r="R79" s="75" t="str">
        <f t="shared" si="19"/>
        <v>94</v>
      </c>
      <c r="V79" s="75">
        <v>3834</v>
      </c>
      <c r="W79" s="75" t="s">
        <v>154</v>
      </c>
      <c r="Y79" s="290" t="str">
        <f t="shared" si="24"/>
        <v>38</v>
      </c>
      <c r="Z79" s="75" t="str">
        <f t="shared" si="25"/>
        <v>383</v>
      </c>
      <c r="AB79" t="s">
        <v>1634</v>
      </c>
      <c r="AC79" t="s">
        <v>1635</v>
      </c>
      <c r="AD79" s="75" t="s">
        <v>5144</v>
      </c>
      <c r="AE79" s="75" t="s">
        <v>5145</v>
      </c>
      <c r="AF79" s="75" t="s">
        <v>5170</v>
      </c>
      <c r="AG79" s="75" t="s">
        <v>5171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43</v>
      </c>
      <c r="D80" s="80" t="str">
        <f t="shared" si="20"/>
        <v>Ostali prihodi za posebne namjene</v>
      </c>
      <c r="E80" s="85">
        <v>4225</v>
      </c>
      <c r="F80" s="80" t="str">
        <f t="shared" si="21"/>
        <v>Instrumenti, uređaji i strojevi</v>
      </c>
      <c r="G80" s="118" t="s">
        <v>177</v>
      </c>
      <c r="H80" s="80" t="str">
        <f t="shared" si="22"/>
        <v>REDOVNA DJELATNOST SVEUČILIŠTA U OSIJEKU (IZ EVIDENCIJSKIH PRIHODA)</v>
      </c>
      <c r="I80" s="80" t="str">
        <f t="shared" si="23"/>
        <v>0942</v>
      </c>
      <c r="J80" s="117">
        <v>0</v>
      </c>
      <c r="K80" s="117">
        <v>518</v>
      </c>
      <c r="L80" s="117">
        <v>0</v>
      </c>
      <c r="M80" s="84"/>
      <c r="O80" s="75" t="str">
        <f t="shared" si="16"/>
        <v>422</v>
      </c>
      <c r="P80" s="75" t="str">
        <f t="shared" si="17"/>
        <v>42</v>
      </c>
      <c r="Q80" s="75" t="str">
        <f t="shared" si="18"/>
        <v>43</v>
      </c>
      <c r="R80" s="75" t="str">
        <f t="shared" si="19"/>
        <v>94</v>
      </c>
      <c r="V80" s="75">
        <v>3835</v>
      </c>
      <c r="W80" s="75" t="s">
        <v>155</v>
      </c>
      <c r="Y80" s="290" t="str">
        <f t="shared" si="24"/>
        <v>38</v>
      </c>
      <c r="Z80" s="75" t="str">
        <f t="shared" si="25"/>
        <v>383</v>
      </c>
      <c r="AB80" t="s">
        <v>1897</v>
      </c>
      <c r="AC80" t="s">
        <v>1898</v>
      </c>
      <c r="AD80" s="75" t="s">
        <v>5146</v>
      </c>
      <c r="AE80" s="75" t="s">
        <v>5147</v>
      </c>
      <c r="AF80" s="75" t="s">
        <v>5168</v>
      </c>
      <c r="AG80" s="75" t="s">
        <v>5178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43</v>
      </c>
      <c r="D81" s="80" t="str">
        <f t="shared" si="20"/>
        <v>Ostali prihodi za posebne namjene</v>
      </c>
      <c r="E81" s="85">
        <v>4226</v>
      </c>
      <c r="F81" s="80" t="str">
        <f t="shared" si="21"/>
        <v>Sportska i glazbena oprema</v>
      </c>
      <c r="G81" s="118" t="s">
        <v>177</v>
      </c>
      <c r="H81" s="80" t="str">
        <f t="shared" si="22"/>
        <v>REDOVNA DJELATNOST SVEUČILIŠTA U OSIJEKU (IZ EVIDENCIJSKIH PRIHODA)</v>
      </c>
      <c r="I81" s="80" t="str">
        <f t="shared" si="23"/>
        <v>0942</v>
      </c>
      <c r="J81" s="117">
        <v>1123</v>
      </c>
      <c r="K81" s="117">
        <v>0</v>
      </c>
      <c r="L81" s="117">
        <v>0</v>
      </c>
      <c r="M81" s="84"/>
      <c r="O81" s="75" t="str">
        <f t="shared" si="16"/>
        <v>422</v>
      </c>
      <c r="P81" s="75" t="str">
        <f t="shared" si="17"/>
        <v>42</v>
      </c>
      <c r="Q81" s="75" t="str">
        <f t="shared" si="18"/>
        <v>43</v>
      </c>
      <c r="R81" s="75" t="str">
        <f t="shared" si="19"/>
        <v>94</v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1899</v>
      </c>
      <c r="AC81" t="s">
        <v>1900</v>
      </c>
      <c r="AD81" s="75" t="s">
        <v>5150</v>
      </c>
      <c r="AE81" s="75" t="s">
        <v>5151</v>
      </c>
      <c r="AF81" s="75" t="s">
        <v>5168</v>
      </c>
      <c r="AG81" s="75" t="s">
        <v>5176</v>
      </c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43</v>
      </c>
      <c r="D82" s="80" t="str">
        <f t="shared" si="20"/>
        <v>Ostali prihodi za posebne namjene</v>
      </c>
      <c r="E82" s="85">
        <v>4227</v>
      </c>
      <c r="F82" s="80" t="str">
        <f t="shared" si="21"/>
        <v>Uređaji, strojevi i oprema za ostale namjene</v>
      </c>
      <c r="G82" s="118" t="s">
        <v>177</v>
      </c>
      <c r="H82" s="80" t="str">
        <f t="shared" si="22"/>
        <v>REDOVNA DJELATNOST SVEUČILIŠTA U OSIJEKU (IZ EVIDENCIJSKIH PRIHODA)</v>
      </c>
      <c r="I82" s="80" t="str">
        <f t="shared" si="23"/>
        <v>0942</v>
      </c>
      <c r="J82" s="117">
        <v>3792</v>
      </c>
      <c r="K82" s="117">
        <v>0</v>
      </c>
      <c r="L82" s="117">
        <v>0</v>
      </c>
      <c r="M82" s="84"/>
      <c r="O82" s="75" t="str">
        <f t="shared" si="16"/>
        <v>422</v>
      </c>
      <c r="P82" s="75" t="str">
        <f t="shared" si="17"/>
        <v>42</v>
      </c>
      <c r="Q82" s="75" t="str">
        <f t="shared" si="18"/>
        <v>43</v>
      </c>
      <c r="R82" s="75" t="str">
        <f t="shared" si="19"/>
        <v>94</v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1901</v>
      </c>
      <c r="AC82" t="s">
        <v>1902</v>
      </c>
      <c r="AD82" s="75" t="s">
        <v>5150</v>
      </c>
      <c r="AE82" s="75" t="s">
        <v>5151</v>
      </c>
      <c r="AF82" s="75" t="s">
        <v>5168</v>
      </c>
      <c r="AG82" s="75" t="s">
        <v>5176</v>
      </c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43</v>
      </c>
      <c r="D83" s="80" t="str">
        <f t="shared" si="20"/>
        <v>Ostali prihodi za posebne namjene</v>
      </c>
      <c r="E83" s="85">
        <v>4241</v>
      </c>
      <c r="F83" s="80" t="str">
        <f t="shared" si="21"/>
        <v>Knjige</v>
      </c>
      <c r="G83" s="118" t="s">
        <v>177</v>
      </c>
      <c r="H83" s="80" t="str">
        <f t="shared" si="22"/>
        <v>REDOVNA DJELATNOST SVEUČILIŠTA U OSIJEKU (IZ EVIDENCIJSKIH PRIHODA)</v>
      </c>
      <c r="I83" s="80" t="str">
        <f t="shared" si="23"/>
        <v>0942</v>
      </c>
      <c r="J83" s="117">
        <v>1907</v>
      </c>
      <c r="K83" s="117">
        <v>1991</v>
      </c>
      <c r="L83" s="117">
        <v>931</v>
      </c>
      <c r="M83" s="84"/>
      <c r="O83" s="75" t="str">
        <f t="shared" si="16"/>
        <v>424</v>
      </c>
      <c r="P83" s="75" t="str">
        <f t="shared" si="17"/>
        <v>42</v>
      </c>
      <c r="Q83" s="75" t="str">
        <f t="shared" si="18"/>
        <v>43</v>
      </c>
      <c r="R83" s="75" t="str">
        <f t="shared" si="19"/>
        <v>94</v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1903</v>
      </c>
      <c r="AC83" t="s">
        <v>1904</v>
      </c>
      <c r="AD83" s="75" t="s">
        <v>5150</v>
      </c>
      <c r="AE83" s="75" t="s">
        <v>5151</v>
      </c>
      <c r="AF83" s="75" t="s">
        <v>5168</v>
      </c>
      <c r="AG83" s="75" t="s">
        <v>5176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43</v>
      </c>
      <c r="D84" s="80" t="str">
        <f t="shared" si="20"/>
        <v>Ostali prihodi za posebne namjene</v>
      </c>
      <c r="E84" s="85">
        <v>4262</v>
      </c>
      <c r="F84" s="80" t="str">
        <f t="shared" si="21"/>
        <v>Ulaganja u računalne programe</v>
      </c>
      <c r="G84" s="118" t="s">
        <v>177</v>
      </c>
      <c r="H84" s="80" t="str">
        <f t="shared" si="22"/>
        <v>REDOVNA DJELATNOST SVEUČILIŠTA U OSIJEKU (IZ EVIDENCIJSKIH PRIHODA)</v>
      </c>
      <c r="I84" s="80" t="str">
        <f t="shared" si="23"/>
        <v>0942</v>
      </c>
      <c r="J84" s="117">
        <v>3371</v>
      </c>
      <c r="K84" s="117">
        <v>0</v>
      </c>
      <c r="L84" s="117">
        <v>0</v>
      </c>
      <c r="M84" s="84"/>
      <c r="O84" s="75" t="str">
        <f t="shared" si="16"/>
        <v>426</v>
      </c>
      <c r="P84" s="75" t="str">
        <f t="shared" si="17"/>
        <v>42</v>
      </c>
      <c r="Q84" s="75" t="str">
        <f t="shared" si="18"/>
        <v>43</v>
      </c>
      <c r="R84" s="75" t="str">
        <f t="shared" si="19"/>
        <v>94</v>
      </c>
      <c r="V84" s="75">
        <v>4111</v>
      </c>
      <c r="W84" s="75" t="s">
        <v>156</v>
      </c>
      <c r="Y84" s="290" t="str">
        <f t="shared" ref="Y84:Y101" si="26">LEFT(V84,2)</f>
        <v>41</v>
      </c>
      <c r="Z84" s="75" t="str">
        <f t="shared" ref="Z84:Z118" si="27">LEFT(V84,3)</f>
        <v>411</v>
      </c>
      <c r="AB84" t="s">
        <v>1905</v>
      </c>
      <c r="AC84" t="s">
        <v>1906</v>
      </c>
      <c r="AD84" s="75" t="s">
        <v>5150</v>
      </c>
      <c r="AE84" s="75" t="s">
        <v>5151</v>
      </c>
      <c r="AF84" s="75" t="s">
        <v>5168</v>
      </c>
      <c r="AG84" s="75" t="s">
        <v>5176</v>
      </c>
    </row>
    <row r="85" spans="1:33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52</v>
      </c>
      <c r="D85" s="80" t="str">
        <f t="shared" si="20"/>
        <v>Ostale pomoći</v>
      </c>
      <c r="E85" s="85">
        <v>3111</v>
      </c>
      <c r="F85" s="80" t="str">
        <f t="shared" si="21"/>
        <v>Plaće za redovan rad</v>
      </c>
      <c r="G85" s="118" t="s">
        <v>177</v>
      </c>
      <c r="H85" s="80" t="str">
        <f t="shared" si="22"/>
        <v>REDOVNA DJELATNOST SVEUČILIŠTA U OSIJEKU (IZ EVIDENCIJSKIH PRIHODA)</v>
      </c>
      <c r="I85" s="80" t="str">
        <f t="shared" si="23"/>
        <v>0942</v>
      </c>
      <c r="J85" s="117">
        <v>10419</v>
      </c>
      <c r="K85" s="117">
        <v>0</v>
      </c>
      <c r="L85" s="117">
        <v>26852</v>
      </c>
      <c r="M85" s="84"/>
      <c r="O85" s="75" t="str">
        <f t="shared" si="16"/>
        <v>311</v>
      </c>
      <c r="P85" s="75" t="str">
        <f t="shared" si="17"/>
        <v>31</v>
      </c>
      <c r="Q85" s="75" t="str">
        <f t="shared" si="18"/>
        <v>52</v>
      </c>
      <c r="R85" s="75" t="str">
        <f t="shared" si="19"/>
        <v>94</v>
      </c>
      <c r="V85" s="75">
        <v>4113</v>
      </c>
      <c r="W85" s="75" t="s">
        <v>190</v>
      </c>
      <c r="Y85" s="290" t="str">
        <f t="shared" si="26"/>
        <v>41</v>
      </c>
      <c r="Z85" s="75" t="str">
        <f t="shared" si="27"/>
        <v>411</v>
      </c>
      <c r="AB85" t="s">
        <v>1907</v>
      </c>
      <c r="AC85" t="s">
        <v>1908</v>
      </c>
      <c r="AD85" s="75" t="s">
        <v>5150</v>
      </c>
      <c r="AE85" s="75" t="s">
        <v>5151</v>
      </c>
      <c r="AF85" s="75" t="s">
        <v>5168</v>
      </c>
      <c r="AG85" s="75" t="s">
        <v>5176</v>
      </c>
    </row>
    <row r="86" spans="1:33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52</v>
      </c>
      <c r="D86" s="80" t="str">
        <f t="shared" si="20"/>
        <v>Ostale pomoći</v>
      </c>
      <c r="E86" s="85">
        <v>3132</v>
      </c>
      <c r="F86" s="80" t="str">
        <f t="shared" si="21"/>
        <v>Doprinosi za obvezno zdravstveno osiguranje</v>
      </c>
      <c r="G86" s="118" t="s">
        <v>177</v>
      </c>
      <c r="H86" s="80" t="str">
        <f t="shared" si="22"/>
        <v>REDOVNA DJELATNOST SVEUČILIŠTA U OSIJEKU (IZ EVIDENCIJSKIH PRIHODA)</v>
      </c>
      <c r="I86" s="80" t="str">
        <f t="shared" si="23"/>
        <v>0942</v>
      </c>
      <c r="J86" s="117">
        <v>1719</v>
      </c>
      <c r="K86" s="117">
        <v>0</v>
      </c>
      <c r="L86" s="117">
        <v>4395</v>
      </c>
      <c r="M86" s="84"/>
      <c r="O86" s="75" t="str">
        <f t="shared" si="16"/>
        <v>313</v>
      </c>
      <c r="P86" s="75" t="str">
        <f t="shared" si="17"/>
        <v>31</v>
      </c>
      <c r="Q86" s="75" t="str">
        <f t="shared" si="18"/>
        <v>52</v>
      </c>
      <c r="R86" s="75" t="str">
        <f t="shared" si="19"/>
        <v>94</v>
      </c>
      <c r="V86" s="75">
        <v>4122</v>
      </c>
      <c r="W86" s="75" t="s">
        <v>157</v>
      </c>
      <c r="Y86" s="290" t="str">
        <f t="shared" si="26"/>
        <v>41</v>
      </c>
      <c r="Z86" s="75" t="str">
        <f t="shared" si="27"/>
        <v>412</v>
      </c>
      <c r="AB86" t="s">
        <v>1921</v>
      </c>
      <c r="AC86" t="s">
        <v>1922</v>
      </c>
      <c r="AD86" s="75" t="s">
        <v>5146</v>
      </c>
      <c r="AE86" s="75" t="s">
        <v>5147</v>
      </c>
      <c r="AF86" s="75" t="s">
        <v>5168</v>
      </c>
      <c r="AG86" s="75" t="s">
        <v>5178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52</v>
      </c>
      <c r="D87" s="80" t="str">
        <f t="shared" si="20"/>
        <v>Ostale pomoći</v>
      </c>
      <c r="E87" s="85">
        <v>3211</v>
      </c>
      <c r="F87" s="80" t="str">
        <f t="shared" si="21"/>
        <v>Službena putovanja</v>
      </c>
      <c r="G87" s="118" t="s">
        <v>177</v>
      </c>
      <c r="H87" s="80" t="str">
        <f t="shared" si="22"/>
        <v>REDOVNA DJELATNOST SVEUČILIŠTA U OSIJEKU (IZ EVIDENCIJSKIH PRIHODA)</v>
      </c>
      <c r="I87" s="80" t="str">
        <f t="shared" si="23"/>
        <v>0942</v>
      </c>
      <c r="J87" s="117">
        <v>5344</v>
      </c>
      <c r="K87" s="117">
        <v>0</v>
      </c>
      <c r="L87" s="117">
        <v>12503</v>
      </c>
      <c r="M87" s="84"/>
      <c r="O87" s="75" t="str">
        <f t="shared" si="16"/>
        <v>321</v>
      </c>
      <c r="P87" s="75" t="str">
        <f t="shared" si="17"/>
        <v>32</v>
      </c>
      <c r="Q87" s="75" t="str">
        <f t="shared" si="18"/>
        <v>52</v>
      </c>
      <c r="R87" s="75" t="str">
        <f t="shared" si="19"/>
        <v>94</v>
      </c>
      <c r="V87" s="75">
        <v>4123</v>
      </c>
      <c r="W87" s="75" t="s">
        <v>128</v>
      </c>
      <c r="Y87" s="290" t="str">
        <f t="shared" si="26"/>
        <v>41</v>
      </c>
      <c r="Z87" s="75" t="str">
        <f t="shared" si="27"/>
        <v>412</v>
      </c>
      <c r="AB87" t="s">
        <v>1636</v>
      </c>
      <c r="AC87" t="s">
        <v>1637</v>
      </c>
      <c r="AD87" s="75" t="s">
        <v>5144</v>
      </c>
      <c r="AE87" s="75" t="s">
        <v>5145</v>
      </c>
      <c r="AF87" s="75" t="s">
        <v>5170</v>
      </c>
      <c r="AG87" s="75" t="s">
        <v>5171</v>
      </c>
    </row>
    <row r="88" spans="1:33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52</v>
      </c>
      <c r="D88" s="80" t="str">
        <f t="shared" si="20"/>
        <v>Ostale pomoći</v>
      </c>
      <c r="E88" s="85">
        <v>3213</v>
      </c>
      <c r="F88" s="80" t="str">
        <f t="shared" si="21"/>
        <v>Stručno usavršavanje zaposlenika</v>
      </c>
      <c r="G88" s="118" t="s">
        <v>177</v>
      </c>
      <c r="H88" s="80" t="str">
        <f t="shared" si="22"/>
        <v>REDOVNA DJELATNOST SVEUČILIŠTA U OSIJEKU (IZ EVIDENCIJSKIH PRIHODA)</v>
      </c>
      <c r="I88" s="80" t="str">
        <f t="shared" si="23"/>
        <v>0942</v>
      </c>
      <c r="J88" s="117">
        <v>1619</v>
      </c>
      <c r="K88" s="117">
        <v>0</v>
      </c>
      <c r="L88" s="117">
        <v>597</v>
      </c>
      <c r="M88" s="84"/>
      <c r="O88" s="75" t="str">
        <f t="shared" si="16"/>
        <v>321</v>
      </c>
      <c r="P88" s="75" t="str">
        <f t="shared" si="17"/>
        <v>32</v>
      </c>
      <c r="Q88" s="75" t="str">
        <f t="shared" si="18"/>
        <v>52</v>
      </c>
      <c r="R88" s="75" t="str">
        <f t="shared" si="19"/>
        <v>94</v>
      </c>
      <c r="V88" s="75">
        <v>4124</v>
      </c>
      <c r="W88" s="75" t="s">
        <v>114</v>
      </c>
      <c r="Y88" s="290" t="str">
        <f t="shared" si="26"/>
        <v>41</v>
      </c>
      <c r="Z88" s="75" t="str">
        <f t="shared" si="27"/>
        <v>412</v>
      </c>
      <c r="AB88" t="s">
        <v>1636</v>
      </c>
      <c r="AC88" t="s">
        <v>1637</v>
      </c>
      <c r="AD88" s="75" t="s">
        <v>5146</v>
      </c>
      <c r="AE88" s="75" t="s">
        <v>5147</v>
      </c>
      <c r="AF88" s="75" t="s">
        <v>5168</v>
      </c>
      <c r="AG88" s="75" t="s">
        <v>5178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52</v>
      </c>
      <c r="D89" s="80" t="str">
        <f t="shared" si="20"/>
        <v>Ostale pomoći</v>
      </c>
      <c r="E89" s="85">
        <v>3221</v>
      </c>
      <c r="F89" s="80" t="str">
        <f t="shared" si="21"/>
        <v>Uredski materijal i ostali materijalni rashodi</v>
      </c>
      <c r="G89" s="118" t="s">
        <v>177</v>
      </c>
      <c r="H89" s="80" t="str">
        <f t="shared" si="22"/>
        <v>REDOVNA DJELATNOST SVEUČILIŠTA U OSIJEKU (IZ EVIDENCIJSKIH PRIHODA)</v>
      </c>
      <c r="I89" s="80" t="str">
        <f t="shared" si="23"/>
        <v>0942</v>
      </c>
      <c r="J89" s="117">
        <v>0</v>
      </c>
      <c r="K89" s="117">
        <v>0</v>
      </c>
      <c r="L89" s="117">
        <v>183</v>
      </c>
      <c r="M89" s="84"/>
      <c r="O89" s="75" t="str">
        <f t="shared" si="16"/>
        <v>322</v>
      </c>
      <c r="P89" s="75" t="str">
        <f t="shared" si="17"/>
        <v>32</v>
      </c>
      <c r="Q89" s="75" t="str">
        <f t="shared" si="18"/>
        <v>52</v>
      </c>
      <c r="R89" s="75" t="str">
        <f t="shared" si="19"/>
        <v>94</v>
      </c>
      <c r="V89" s="75">
        <v>4126</v>
      </c>
      <c r="W89" s="75" t="s">
        <v>158</v>
      </c>
      <c r="Y89" s="290" t="str">
        <f t="shared" si="26"/>
        <v>41</v>
      </c>
      <c r="Z89" s="75" t="str">
        <f t="shared" si="27"/>
        <v>412</v>
      </c>
      <c r="AB89" t="s">
        <v>950</v>
      </c>
      <c r="AC89" t="s">
        <v>951</v>
      </c>
      <c r="AD89" s="75" t="s">
        <v>5146</v>
      </c>
      <c r="AE89" s="75" t="s">
        <v>5147</v>
      </c>
      <c r="AF89" s="75" t="s">
        <v>5168</v>
      </c>
      <c r="AG89" s="75" t="s">
        <v>5178</v>
      </c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52</v>
      </c>
      <c r="D90" s="80" t="str">
        <f t="shared" si="20"/>
        <v>Ostale pomoći</v>
      </c>
      <c r="E90" s="85">
        <v>3223</v>
      </c>
      <c r="F90" s="80" t="str">
        <f t="shared" si="21"/>
        <v>Energija</v>
      </c>
      <c r="G90" s="118" t="s">
        <v>177</v>
      </c>
      <c r="H90" s="80" t="str">
        <f t="shared" si="22"/>
        <v>REDOVNA DJELATNOST SVEUČILIŠTA U OSIJEKU (IZ EVIDENCIJSKIH PRIHODA)</v>
      </c>
      <c r="I90" s="80" t="str">
        <f t="shared" si="23"/>
        <v>0942</v>
      </c>
      <c r="J90" s="117">
        <v>6090</v>
      </c>
      <c r="K90" s="117">
        <v>0</v>
      </c>
      <c r="L90" s="117">
        <v>0</v>
      </c>
      <c r="M90" s="84"/>
      <c r="O90" s="75" t="str">
        <f t="shared" si="16"/>
        <v>322</v>
      </c>
      <c r="P90" s="75" t="str">
        <f t="shared" si="17"/>
        <v>32</v>
      </c>
      <c r="Q90" s="75" t="str">
        <f t="shared" si="18"/>
        <v>52</v>
      </c>
      <c r="R90" s="75" t="str">
        <f t="shared" si="19"/>
        <v>94</v>
      </c>
      <c r="V90" s="75">
        <v>4211</v>
      </c>
      <c r="W90" s="75" t="s">
        <v>172</v>
      </c>
      <c r="Y90" s="290" t="str">
        <f t="shared" si="26"/>
        <v>42</v>
      </c>
      <c r="Z90" s="75" t="str">
        <f t="shared" si="27"/>
        <v>421</v>
      </c>
      <c r="AB90" t="s">
        <v>952</v>
      </c>
      <c r="AC90" t="s">
        <v>953</v>
      </c>
      <c r="AD90" s="75" t="s">
        <v>5146</v>
      </c>
      <c r="AE90" s="75" t="s">
        <v>5147</v>
      </c>
      <c r="AF90" s="75" t="s">
        <v>5168</v>
      </c>
      <c r="AG90" s="75" t="s">
        <v>5178</v>
      </c>
    </row>
    <row r="91" spans="1:33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85">
        <v>52</v>
      </c>
      <c r="D91" s="80" t="str">
        <f t="shared" si="20"/>
        <v>Ostale pomoći</v>
      </c>
      <c r="E91" s="85">
        <v>3225</v>
      </c>
      <c r="F91" s="80" t="str">
        <f t="shared" si="21"/>
        <v>Sitni inventar i auto gume</v>
      </c>
      <c r="G91" s="118" t="s">
        <v>177</v>
      </c>
      <c r="H91" s="80" t="str">
        <f t="shared" si="22"/>
        <v>REDOVNA DJELATNOST SVEUČILIŠTA U OSIJEKU (IZ EVIDENCIJSKIH PRIHODA)</v>
      </c>
      <c r="I91" s="80" t="str">
        <f t="shared" si="23"/>
        <v>0942</v>
      </c>
      <c r="J91" s="117">
        <v>0</v>
      </c>
      <c r="K91" s="117">
        <v>0</v>
      </c>
      <c r="L91" s="117">
        <v>663</v>
      </c>
      <c r="M91" s="84"/>
      <c r="O91" s="75" t="str">
        <f t="shared" si="16"/>
        <v>322</v>
      </c>
      <c r="P91" s="75" t="str">
        <f t="shared" si="17"/>
        <v>32</v>
      </c>
      <c r="Q91" s="75" t="str">
        <f t="shared" si="18"/>
        <v>52</v>
      </c>
      <c r="R91" s="75" t="str">
        <f t="shared" si="19"/>
        <v>94</v>
      </c>
      <c r="V91" s="75">
        <v>4212</v>
      </c>
      <c r="W91" s="75" t="s">
        <v>60</v>
      </c>
      <c r="Y91" s="290" t="str">
        <f t="shared" si="26"/>
        <v>42</v>
      </c>
      <c r="Z91" s="75" t="str">
        <f t="shared" si="27"/>
        <v>421</v>
      </c>
      <c r="AB91" t="s">
        <v>959</v>
      </c>
      <c r="AC91" t="s">
        <v>960</v>
      </c>
      <c r="AD91" s="75" t="s">
        <v>5144</v>
      </c>
      <c r="AE91" s="75" t="s">
        <v>5145</v>
      </c>
      <c r="AF91" s="75" t="s">
        <v>5170</v>
      </c>
      <c r="AG91" s="75" t="s">
        <v>5171</v>
      </c>
    </row>
    <row r="92" spans="1:33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85">
        <v>52</v>
      </c>
      <c r="D92" s="80" t="str">
        <f t="shared" si="20"/>
        <v>Ostale pomoći</v>
      </c>
      <c r="E92" s="85">
        <v>3233</v>
      </c>
      <c r="F92" s="80" t="str">
        <f t="shared" si="21"/>
        <v>Usluge promidžbe i informiranja</v>
      </c>
      <c r="G92" s="118" t="s">
        <v>177</v>
      </c>
      <c r="H92" s="80" t="str">
        <f t="shared" si="22"/>
        <v>REDOVNA DJELATNOST SVEUČILIŠTA U OSIJEKU (IZ EVIDENCIJSKIH PRIHODA)</v>
      </c>
      <c r="I92" s="80" t="str">
        <f t="shared" si="23"/>
        <v>0942</v>
      </c>
      <c r="J92" s="117">
        <v>916</v>
      </c>
      <c r="K92" s="117">
        <v>0</v>
      </c>
      <c r="L92" s="117">
        <v>0</v>
      </c>
      <c r="M92" s="84"/>
      <c r="O92" s="75" t="str">
        <f t="shared" si="16"/>
        <v>323</v>
      </c>
      <c r="P92" s="75" t="str">
        <f t="shared" si="17"/>
        <v>32</v>
      </c>
      <c r="Q92" s="75" t="str">
        <f t="shared" si="18"/>
        <v>52</v>
      </c>
      <c r="R92" s="75" t="str">
        <f t="shared" si="19"/>
        <v>94</v>
      </c>
      <c r="V92" s="75">
        <v>4213</v>
      </c>
      <c r="W92" s="75" t="s">
        <v>159</v>
      </c>
      <c r="Y92" s="290" t="str">
        <f t="shared" si="26"/>
        <v>42</v>
      </c>
      <c r="Z92" s="75" t="str">
        <f t="shared" si="27"/>
        <v>421</v>
      </c>
      <c r="AB92" t="s">
        <v>1638</v>
      </c>
      <c r="AC92" t="s">
        <v>1639</v>
      </c>
      <c r="AD92" s="75" t="s">
        <v>5144</v>
      </c>
      <c r="AE92" s="75" t="s">
        <v>5145</v>
      </c>
      <c r="AF92" s="75" t="s">
        <v>5170</v>
      </c>
      <c r="AG92" s="75" t="s">
        <v>5171</v>
      </c>
    </row>
    <row r="93" spans="1:33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85">
        <v>52</v>
      </c>
      <c r="D93" s="80" t="str">
        <f t="shared" si="20"/>
        <v>Ostale pomoći</v>
      </c>
      <c r="E93" s="85">
        <v>3234</v>
      </c>
      <c r="F93" s="80" t="str">
        <f t="shared" si="21"/>
        <v>Komunalne usluge</v>
      </c>
      <c r="G93" s="118" t="s">
        <v>177</v>
      </c>
      <c r="H93" s="80" t="str">
        <f t="shared" si="22"/>
        <v>REDOVNA DJELATNOST SVEUČILIŠTA U OSIJEKU (IZ EVIDENCIJSKIH PRIHODA)</v>
      </c>
      <c r="I93" s="80" t="str">
        <f t="shared" si="23"/>
        <v>0942</v>
      </c>
      <c r="J93" s="117">
        <v>497</v>
      </c>
      <c r="K93" s="117">
        <v>0</v>
      </c>
      <c r="L93" s="117">
        <v>0</v>
      </c>
      <c r="M93" s="84"/>
      <c r="O93" s="75" t="str">
        <f t="shared" si="16"/>
        <v>323</v>
      </c>
      <c r="P93" s="75" t="str">
        <f t="shared" si="17"/>
        <v>32</v>
      </c>
      <c r="Q93" s="75" t="str">
        <f t="shared" si="18"/>
        <v>52</v>
      </c>
      <c r="R93" s="75" t="str">
        <f t="shared" si="19"/>
        <v>94</v>
      </c>
      <c r="V93" s="75">
        <v>4214</v>
      </c>
      <c r="W93" s="75" t="s">
        <v>160</v>
      </c>
      <c r="Y93" s="290" t="str">
        <f t="shared" si="26"/>
        <v>42</v>
      </c>
      <c r="Z93" s="75" t="str">
        <f t="shared" si="27"/>
        <v>421</v>
      </c>
      <c r="AB93" t="s">
        <v>1923</v>
      </c>
      <c r="AC93" t="s">
        <v>1924</v>
      </c>
      <c r="AD93" s="75" t="s">
        <v>5144</v>
      </c>
      <c r="AE93" s="75" t="s">
        <v>5145</v>
      </c>
      <c r="AF93" s="75" t="s">
        <v>5170</v>
      </c>
      <c r="AG93" s="75" t="s">
        <v>5171</v>
      </c>
    </row>
    <row r="94" spans="1:33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52</v>
      </c>
      <c r="D94" s="80" t="str">
        <f t="shared" si="20"/>
        <v>Ostale pomoći</v>
      </c>
      <c r="E94" s="85">
        <v>3235</v>
      </c>
      <c r="F94" s="80" t="str">
        <f t="shared" si="21"/>
        <v>Zakupnine i najamnine</v>
      </c>
      <c r="G94" s="118" t="s">
        <v>177</v>
      </c>
      <c r="H94" s="80" t="str">
        <f t="shared" si="22"/>
        <v>REDOVNA DJELATNOST SVEUČILIŠTA U OSIJEKU (IZ EVIDENCIJSKIH PRIHODA)</v>
      </c>
      <c r="I94" s="80" t="str">
        <f t="shared" si="23"/>
        <v>0942</v>
      </c>
      <c r="J94" s="117">
        <v>0</v>
      </c>
      <c r="K94" s="117">
        <v>0</v>
      </c>
      <c r="L94" s="117">
        <v>300</v>
      </c>
      <c r="M94" s="84"/>
      <c r="O94" s="75" t="str">
        <f t="shared" si="16"/>
        <v>323</v>
      </c>
      <c r="P94" s="75" t="str">
        <f t="shared" si="17"/>
        <v>32</v>
      </c>
      <c r="Q94" s="75" t="str">
        <f t="shared" si="18"/>
        <v>52</v>
      </c>
      <c r="R94" s="75" t="str">
        <f t="shared" si="19"/>
        <v>94</v>
      </c>
      <c r="V94" s="75">
        <v>4221</v>
      </c>
      <c r="W94" s="75" t="s">
        <v>95</v>
      </c>
      <c r="Y94" s="290" t="str">
        <f t="shared" si="26"/>
        <v>42</v>
      </c>
      <c r="Z94" s="75" t="str">
        <f t="shared" si="27"/>
        <v>422</v>
      </c>
      <c r="AB94" t="s">
        <v>1640</v>
      </c>
      <c r="AC94" t="s">
        <v>1641</v>
      </c>
      <c r="AD94" s="75" t="s">
        <v>5146</v>
      </c>
      <c r="AE94" s="75" t="s">
        <v>5147</v>
      </c>
      <c r="AF94" s="75" t="s">
        <v>5168</v>
      </c>
      <c r="AG94" s="75" t="s">
        <v>5178</v>
      </c>
    </row>
    <row r="95" spans="1:33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52</v>
      </c>
      <c r="D95" s="80" t="str">
        <f t="shared" si="20"/>
        <v>Ostale pomoći</v>
      </c>
      <c r="E95" s="85">
        <v>3237</v>
      </c>
      <c r="F95" s="80" t="str">
        <f t="shared" si="21"/>
        <v>Intelektualne i osobne usluge</v>
      </c>
      <c r="G95" s="118" t="s">
        <v>177</v>
      </c>
      <c r="H95" s="80" t="str">
        <f t="shared" si="22"/>
        <v>REDOVNA DJELATNOST SVEUČILIŠTA U OSIJEKU (IZ EVIDENCIJSKIH PRIHODA)</v>
      </c>
      <c r="I95" s="80" t="str">
        <f t="shared" si="23"/>
        <v>0942</v>
      </c>
      <c r="J95" s="117">
        <v>0</v>
      </c>
      <c r="K95" s="117">
        <v>0</v>
      </c>
      <c r="L95" s="117">
        <v>3908</v>
      </c>
      <c r="M95" s="84"/>
      <c r="O95" s="75" t="str">
        <f t="shared" si="16"/>
        <v>323</v>
      </c>
      <c r="P95" s="75" t="str">
        <f t="shared" si="17"/>
        <v>32</v>
      </c>
      <c r="Q95" s="75" t="str">
        <f t="shared" si="18"/>
        <v>52</v>
      </c>
      <c r="R95" s="75" t="str">
        <f t="shared" si="19"/>
        <v>94</v>
      </c>
      <c r="V95" s="75">
        <v>4222</v>
      </c>
      <c r="W95" s="75" t="s">
        <v>106</v>
      </c>
      <c r="Y95" s="290" t="str">
        <f t="shared" si="26"/>
        <v>42</v>
      </c>
      <c r="Z95" s="75" t="str">
        <f t="shared" si="27"/>
        <v>422</v>
      </c>
      <c r="AB95" t="s">
        <v>1925</v>
      </c>
      <c r="AC95" t="s">
        <v>1926</v>
      </c>
      <c r="AD95" s="75" t="s">
        <v>5146</v>
      </c>
      <c r="AE95" s="75" t="s">
        <v>5147</v>
      </c>
      <c r="AF95" s="75" t="s">
        <v>5168</v>
      </c>
      <c r="AG95" s="75" t="s">
        <v>5178</v>
      </c>
    </row>
    <row r="96" spans="1:33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52</v>
      </c>
      <c r="D96" s="80" t="str">
        <f t="shared" si="20"/>
        <v>Ostale pomoći</v>
      </c>
      <c r="E96" s="85">
        <v>3239</v>
      </c>
      <c r="F96" s="80" t="str">
        <f t="shared" si="21"/>
        <v>Ostale usluge</v>
      </c>
      <c r="G96" s="118" t="s">
        <v>177</v>
      </c>
      <c r="H96" s="80" t="str">
        <f t="shared" si="22"/>
        <v>REDOVNA DJELATNOST SVEUČILIŠTA U OSIJEKU (IZ EVIDENCIJSKIH PRIHODA)</v>
      </c>
      <c r="I96" s="80" t="str">
        <f t="shared" si="23"/>
        <v>0942</v>
      </c>
      <c r="J96" s="117">
        <v>0</v>
      </c>
      <c r="K96" s="117">
        <v>0</v>
      </c>
      <c r="L96" s="117">
        <v>575</v>
      </c>
      <c r="M96" s="84"/>
      <c r="O96" s="75" t="str">
        <f t="shared" si="16"/>
        <v>323</v>
      </c>
      <c r="P96" s="75" t="str">
        <f t="shared" si="17"/>
        <v>32</v>
      </c>
      <c r="Q96" s="75" t="str">
        <f t="shared" si="18"/>
        <v>52</v>
      </c>
      <c r="R96" s="75" t="str">
        <f t="shared" si="19"/>
        <v>94</v>
      </c>
      <c r="V96" s="75">
        <v>4223</v>
      </c>
      <c r="W96" s="75" t="s">
        <v>119</v>
      </c>
      <c r="Y96" s="290" t="str">
        <f t="shared" si="26"/>
        <v>42</v>
      </c>
      <c r="Z96" s="75" t="str">
        <f t="shared" si="27"/>
        <v>422</v>
      </c>
      <c r="AB96" t="s">
        <v>1927</v>
      </c>
      <c r="AC96" t="s">
        <v>1928</v>
      </c>
      <c r="AD96" s="75" t="s">
        <v>5146</v>
      </c>
      <c r="AE96" s="75" t="s">
        <v>5147</v>
      </c>
      <c r="AF96" s="75" t="s">
        <v>5168</v>
      </c>
      <c r="AG96" s="75" t="s">
        <v>5178</v>
      </c>
    </row>
    <row r="97" spans="1:33">
      <c r="A97" s="79" t="str">
        <f>IF(C97="","",VLOOKUP('OPĆI DIO'!$C$3,'OPĆI DIO'!$L$6:$U$138,10,FALSE))</f>
        <v>08006</v>
      </c>
      <c r="B97" s="79" t="str">
        <f>IF(C97="","",VLOOKUP('OPĆI DIO'!$C$3,'OPĆI DIO'!$L$6:$U$138,9,FALSE))</f>
        <v>Sveučilišta i veleučilišta u Republici Hrvatskoj</v>
      </c>
      <c r="C97" s="85">
        <v>52</v>
      </c>
      <c r="D97" s="80" t="str">
        <f t="shared" si="20"/>
        <v>Ostale pomoći</v>
      </c>
      <c r="E97" s="85">
        <v>3241</v>
      </c>
      <c r="F97" s="80" t="str">
        <f t="shared" si="21"/>
        <v>Naknade troškova osobama izvan radnog odnosa</v>
      </c>
      <c r="G97" s="118" t="s">
        <v>177</v>
      </c>
      <c r="H97" s="80" t="str">
        <f t="shared" si="22"/>
        <v>REDOVNA DJELATNOST SVEUČILIŠTA U OSIJEKU (IZ EVIDENCIJSKIH PRIHODA)</v>
      </c>
      <c r="I97" s="80" t="str">
        <f t="shared" si="23"/>
        <v>0942</v>
      </c>
      <c r="J97" s="117">
        <v>0</v>
      </c>
      <c r="K97" s="117">
        <v>0</v>
      </c>
      <c r="L97" s="117">
        <v>1328</v>
      </c>
      <c r="M97" s="84"/>
      <c r="O97" s="75" t="str">
        <f t="shared" si="16"/>
        <v>324</v>
      </c>
      <c r="P97" s="75" t="str">
        <f t="shared" si="17"/>
        <v>32</v>
      </c>
      <c r="Q97" s="75" t="str">
        <f t="shared" si="18"/>
        <v>52</v>
      </c>
      <c r="R97" s="75" t="str">
        <f t="shared" si="19"/>
        <v>94</v>
      </c>
      <c r="V97" s="75">
        <v>4224</v>
      </c>
      <c r="W97" s="75" t="s">
        <v>112</v>
      </c>
      <c r="Y97" s="290" t="str">
        <f t="shared" si="26"/>
        <v>42</v>
      </c>
      <c r="Z97" s="75" t="str">
        <f t="shared" si="27"/>
        <v>422</v>
      </c>
      <c r="AB97" t="s">
        <v>1929</v>
      </c>
      <c r="AC97" t="s">
        <v>1930</v>
      </c>
      <c r="AD97" s="75" t="s">
        <v>5146</v>
      </c>
      <c r="AE97" s="75" t="s">
        <v>5147</v>
      </c>
      <c r="AF97" s="75" t="s">
        <v>5168</v>
      </c>
      <c r="AG97" s="75" t="s">
        <v>5178</v>
      </c>
    </row>
    <row r="98" spans="1:33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52</v>
      </c>
      <c r="D98" s="80" t="str">
        <f t="shared" si="20"/>
        <v>Ostale pomoći</v>
      </c>
      <c r="E98" s="85">
        <v>3295</v>
      </c>
      <c r="F98" s="80" t="str">
        <f t="shared" si="21"/>
        <v>Pristojbe i naknade</v>
      </c>
      <c r="G98" s="118" t="s">
        <v>177</v>
      </c>
      <c r="H98" s="80" t="str">
        <f t="shared" si="22"/>
        <v>REDOVNA DJELATNOST SVEUČILIŠTA U OSIJEKU (IZ EVIDENCIJSKIH PRIHODA)</v>
      </c>
      <c r="I98" s="80" t="str">
        <f t="shared" si="23"/>
        <v>0942</v>
      </c>
      <c r="J98" s="117">
        <v>6999</v>
      </c>
      <c r="K98" s="117">
        <v>0</v>
      </c>
      <c r="L98" s="117">
        <v>0</v>
      </c>
      <c r="M98" s="84"/>
      <c r="O98" s="75" t="str">
        <f t="shared" si="16"/>
        <v>329</v>
      </c>
      <c r="P98" s="75" t="str">
        <f t="shared" si="17"/>
        <v>32</v>
      </c>
      <c r="Q98" s="75" t="str">
        <f t="shared" si="18"/>
        <v>52</v>
      </c>
      <c r="R98" s="75" t="str">
        <f t="shared" si="19"/>
        <v>94</v>
      </c>
      <c r="V98" s="75">
        <v>4225</v>
      </c>
      <c r="W98" s="75" t="s">
        <v>116</v>
      </c>
      <c r="Y98" s="290" t="str">
        <f t="shared" si="26"/>
        <v>42</v>
      </c>
      <c r="Z98" s="75" t="str">
        <f t="shared" si="27"/>
        <v>422</v>
      </c>
      <c r="AB98" t="s">
        <v>1931</v>
      </c>
      <c r="AC98" t="s">
        <v>1932</v>
      </c>
      <c r="AD98" s="75" t="s">
        <v>5146</v>
      </c>
      <c r="AE98" s="75" t="s">
        <v>5147</v>
      </c>
      <c r="AF98" s="75" t="s">
        <v>5168</v>
      </c>
      <c r="AG98" s="75" t="s">
        <v>5178</v>
      </c>
    </row>
    <row r="99" spans="1:33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52</v>
      </c>
      <c r="D99" s="80" t="str">
        <f t="shared" si="20"/>
        <v>Ostale pomoći</v>
      </c>
      <c r="E99" s="85">
        <v>3299</v>
      </c>
      <c r="F99" s="80" t="str">
        <f t="shared" si="21"/>
        <v>Ostali nespomenuti rashodi poslovanja</v>
      </c>
      <c r="G99" s="118" t="s">
        <v>177</v>
      </c>
      <c r="H99" s="80" t="str">
        <f t="shared" si="22"/>
        <v>REDOVNA DJELATNOST SVEUČILIŠTA U OSIJEKU (IZ EVIDENCIJSKIH PRIHODA)</v>
      </c>
      <c r="I99" s="80" t="str">
        <f t="shared" si="23"/>
        <v>0942</v>
      </c>
      <c r="J99" s="117">
        <v>65</v>
      </c>
      <c r="K99" s="117">
        <v>0</v>
      </c>
      <c r="L99" s="117">
        <v>273</v>
      </c>
      <c r="M99" s="84"/>
      <c r="O99" s="75" t="str">
        <f t="shared" si="16"/>
        <v>329</v>
      </c>
      <c r="P99" s="75" t="str">
        <f t="shared" si="17"/>
        <v>32</v>
      </c>
      <c r="Q99" s="75" t="str">
        <f t="shared" si="18"/>
        <v>52</v>
      </c>
      <c r="R99" s="75" t="str">
        <f t="shared" si="19"/>
        <v>94</v>
      </c>
      <c r="V99" s="75">
        <v>4226</v>
      </c>
      <c r="W99" s="75" t="s">
        <v>161</v>
      </c>
      <c r="Y99" s="290" t="str">
        <f t="shared" si="26"/>
        <v>42</v>
      </c>
      <c r="Z99" s="75" t="str">
        <f t="shared" si="27"/>
        <v>422</v>
      </c>
      <c r="AB99" t="s">
        <v>1933</v>
      </c>
      <c r="AC99" t="s">
        <v>1934</v>
      </c>
      <c r="AD99" s="75" t="s">
        <v>5146</v>
      </c>
      <c r="AE99" s="75" t="s">
        <v>5147</v>
      </c>
      <c r="AF99" s="75" t="s">
        <v>5168</v>
      </c>
      <c r="AG99" s="75" t="s">
        <v>5178</v>
      </c>
    </row>
    <row r="100" spans="1:33">
      <c r="A100" s="79" t="str">
        <f>IF(C100="","",VLOOKUP('OPĆI DIO'!$C$3,'OPĆI DIO'!$L$6:$U$138,10,FALSE))</f>
        <v>08006</v>
      </c>
      <c r="B100" s="79" t="str">
        <f>IF(C100="","",VLOOKUP('OPĆI DIO'!$C$3,'OPĆI DIO'!$L$6:$U$138,9,FALSE))</f>
        <v>Sveučilišta i veleučilišta u Republici Hrvatskoj</v>
      </c>
      <c r="C100" s="85">
        <v>52</v>
      </c>
      <c r="D100" s="80" t="str">
        <f t="shared" si="20"/>
        <v>Ostale pomoći</v>
      </c>
      <c r="E100" s="85">
        <v>4221</v>
      </c>
      <c r="F100" s="80" t="str">
        <f t="shared" si="21"/>
        <v>Uredska oprema i namještaj</v>
      </c>
      <c r="G100" s="118" t="s">
        <v>177</v>
      </c>
      <c r="H100" s="80" t="str">
        <f t="shared" si="22"/>
        <v>REDOVNA DJELATNOST SVEUČILIŠTA U OSIJEKU (IZ EVIDENCIJSKIH PRIHODA)</v>
      </c>
      <c r="I100" s="80" t="str">
        <f t="shared" si="23"/>
        <v>0942</v>
      </c>
      <c r="J100" s="117">
        <v>0</v>
      </c>
      <c r="K100" s="117">
        <v>0</v>
      </c>
      <c r="L100" s="117">
        <v>2652</v>
      </c>
      <c r="M100" s="84"/>
      <c r="O100" s="75" t="str">
        <f t="shared" si="16"/>
        <v>422</v>
      </c>
      <c r="P100" s="75" t="str">
        <f t="shared" si="17"/>
        <v>42</v>
      </c>
      <c r="Q100" s="75" t="str">
        <f t="shared" si="18"/>
        <v>52</v>
      </c>
      <c r="R100" s="75" t="str">
        <f t="shared" si="19"/>
        <v>94</v>
      </c>
      <c r="V100" s="75">
        <v>4227</v>
      </c>
      <c r="W100" s="75" t="s">
        <v>129</v>
      </c>
      <c r="Y100" s="290" t="str">
        <f t="shared" si="26"/>
        <v>42</v>
      </c>
      <c r="Z100" s="75" t="str">
        <f t="shared" si="27"/>
        <v>422</v>
      </c>
      <c r="AB100" t="s">
        <v>1935</v>
      </c>
      <c r="AC100" t="s">
        <v>1936</v>
      </c>
      <c r="AD100" s="75" t="s">
        <v>5146</v>
      </c>
      <c r="AE100" s="75" t="s">
        <v>5147</v>
      </c>
      <c r="AF100" s="75" t="s">
        <v>5168</v>
      </c>
      <c r="AG100" s="75" t="s">
        <v>5178</v>
      </c>
    </row>
    <row r="101" spans="1:33">
      <c r="A101" s="79" t="str">
        <f>IF(C101="","",VLOOKUP('OPĆI DIO'!$C$3,'OPĆI DIO'!$L$6:$U$138,10,FALSE))</f>
        <v>08006</v>
      </c>
      <c r="B101" s="79" t="str">
        <f>IF(C101="","",VLOOKUP('OPĆI DIO'!$C$3,'OPĆI DIO'!$L$6:$U$138,9,FALSE))</f>
        <v>Sveučilišta i veleučilišta u Republici Hrvatskoj</v>
      </c>
      <c r="C101" s="85">
        <v>61</v>
      </c>
      <c r="D101" s="80" t="str">
        <f t="shared" si="20"/>
        <v>Donacije</v>
      </c>
      <c r="E101" s="85">
        <v>3211</v>
      </c>
      <c r="F101" s="80" t="str">
        <f t="shared" si="21"/>
        <v>Službena putovanja</v>
      </c>
      <c r="G101" s="118" t="s">
        <v>177</v>
      </c>
      <c r="H101" s="80" t="str">
        <f t="shared" si="22"/>
        <v>REDOVNA DJELATNOST SVEUČILIŠTA U OSIJEKU (IZ EVIDENCIJSKIH PRIHODA)</v>
      </c>
      <c r="I101" s="80" t="str">
        <f t="shared" si="23"/>
        <v>0942</v>
      </c>
      <c r="J101" s="117">
        <v>458</v>
      </c>
      <c r="K101" s="117">
        <v>0</v>
      </c>
      <c r="L101" s="117">
        <v>815</v>
      </c>
      <c r="M101" s="84"/>
      <c r="O101" s="75" t="str">
        <f t="shared" si="16"/>
        <v>321</v>
      </c>
      <c r="P101" s="75" t="str">
        <f t="shared" si="17"/>
        <v>32</v>
      </c>
      <c r="Q101" s="75" t="str">
        <f t="shared" si="18"/>
        <v>61</v>
      </c>
      <c r="R101" s="75" t="str">
        <f t="shared" si="19"/>
        <v>94</v>
      </c>
      <c r="V101" s="75">
        <v>4231</v>
      </c>
      <c r="W101" s="75" t="s">
        <v>162</v>
      </c>
      <c r="Y101" s="290" t="str">
        <f t="shared" si="26"/>
        <v>42</v>
      </c>
      <c r="Z101" s="75" t="str">
        <f t="shared" si="27"/>
        <v>423</v>
      </c>
      <c r="AB101" t="s">
        <v>1937</v>
      </c>
      <c r="AC101" t="s">
        <v>1938</v>
      </c>
      <c r="AD101" s="75" t="s">
        <v>5146</v>
      </c>
      <c r="AE101" s="75" t="s">
        <v>5147</v>
      </c>
      <c r="AF101" s="75" t="s">
        <v>5168</v>
      </c>
      <c r="AG101" s="75" t="s">
        <v>5178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ref="D102:D103" si="28">IFERROR(VLOOKUP(C102,$S$6:$T$24,2,FALSE),"")</f>
        <v/>
      </c>
      <c r="E102" s="85"/>
      <c r="F102" s="80" t="str">
        <f t="shared" ref="F102:F103" si="29">IFERROR(VLOOKUP(E102,$V$5:$X$129,2,FALSE),"")</f>
        <v/>
      </c>
      <c r="G102" s="118"/>
      <c r="H102" s="80" t="str">
        <f t="shared" ref="H102:H103" si="30">IFERROR(VLOOKUP(G102,$AB$6:$AC$327,2,FALSE),"")</f>
        <v/>
      </c>
      <c r="I102" s="80" t="str">
        <f t="shared" ref="I102:I103" si="31">IFERROR(VLOOKUP(G102,$AB$6:$AF$327,3,FALSE),"")</f>
        <v/>
      </c>
      <c r="J102" s="117"/>
      <c r="K102" s="117"/>
      <c r="L102" s="117"/>
      <c r="M102" s="84"/>
      <c r="O102" s="75" t="str">
        <f t="shared" si="16"/>
        <v/>
      </c>
      <c r="P102" s="75" t="str">
        <f t="shared" si="17"/>
        <v/>
      </c>
      <c r="Q102" s="75" t="str">
        <f t="shared" si="18"/>
        <v/>
      </c>
      <c r="R102" s="75" t="str">
        <f t="shared" si="19"/>
        <v/>
      </c>
      <c r="V102" s="75">
        <v>4233</v>
      </c>
      <c r="W102" s="75" t="s">
        <v>170</v>
      </c>
      <c r="Y102" s="290" t="str">
        <f t="shared" ref="Y102:Y129" si="32">LEFT(V102,2)</f>
        <v>42</v>
      </c>
      <c r="Z102" s="75" t="str">
        <f t="shared" si="27"/>
        <v>423</v>
      </c>
      <c r="AB102" t="s">
        <v>1939</v>
      </c>
      <c r="AC102" t="s">
        <v>1940</v>
      </c>
      <c r="AD102" s="75" t="s">
        <v>5144</v>
      </c>
      <c r="AE102" s="75" t="s">
        <v>5145</v>
      </c>
      <c r="AF102" s="75" t="s">
        <v>5170</v>
      </c>
      <c r="AG102" s="75" t="s">
        <v>5171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28"/>
        <v/>
      </c>
      <c r="E103" s="85"/>
      <c r="F103" s="80" t="str">
        <f t="shared" si="29"/>
        <v/>
      </c>
      <c r="G103" s="118"/>
      <c r="H103" s="80" t="str">
        <f t="shared" si="30"/>
        <v/>
      </c>
      <c r="I103" s="80" t="str">
        <f t="shared" si="31"/>
        <v/>
      </c>
      <c r="J103" s="117"/>
      <c r="K103" s="117"/>
      <c r="L103" s="117"/>
      <c r="M103" s="84"/>
      <c r="O103" s="75" t="str">
        <f t="shared" si="16"/>
        <v/>
      </c>
      <c r="P103" s="75" t="str">
        <f t="shared" si="17"/>
        <v/>
      </c>
      <c r="Q103" s="75" t="str">
        <f t="shared" si="18"/>
        <v/>
      </c>
      <c r="R103" s="75" t="str">
        <f t="shared" si="19"/>
        <v/>
      </c>
      <c r="V103" s="75">
        <v>4241</v>
      </c>
      <c r="W103" s="75" t="s">
        <v>107</v>
      </c>
      <c r="Y103" s="290" t="str">
        <f t="shared" si="32"/>
        <v>42</v>
      </c>
      <c r="Z103" s="75" t="str">
        <f t="shared" si="27"/>
        <v>424</v>
      </c>
      <c r="AB103" t="s">
        <v>1642</v>
      </c>
      <c r="AC103" t="s">
        <v>1643</v>
      </c>
      <c r="AD103" s="75" t="s">
        <v>5158</v>
      </c>
      <c r="AE103" s="75" t="s">
        <v>5159</v>
      </c>
      <c r="AF103" s="75" t="s">
        <v>5168</v>
      </c>
      <c r="AG103" s="75" t="s">
        <v>5179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ref="D104" si="33">IFERROR(VLOOKUP(C104,$S$6:$T$24,2,FALSE),"")</f>
        <v/>
      </c>
      <c r="E104" s="342"/>
      <c r="F104" s="80" t="str">
        <f t="shared" ref="F104" si="34">IFERROR(VLOOKUP(E104,$V$5:$X$129,2,FALSE),"")</f>
        <v/>
      </c>
      <c r="G104" s="118"/>
      <c r="H104" s="80" t="str">
        <f t="shared" ref="H104" si="35">IFERROR(VLOOKUP(G104,$AB$6:$AC$327,2,FALSE),"")</f>
        <v/>
      </c>
      <c r="I104" s="80" t="str">
        <f t="shared" ref="I104" si="36">IFERROR(VLOOKUP(G104,$AB$6:$AF$327,3,FALSE),"")</f>
        <v/>
      </c>
      <c r="J104" s="341"/>
      <c r="K104" s="341"/>
      <c r="L104" s="341"/>
      <c r="M104" s="84"/>
      <c r="O104" s="75" t="str">
        <f t="shared" si="16"/>
        <v/>
      </c>
      <c r="P104" s="75" t="str">
        <f t="shared" si="17"/>
        <v/>
      </c>
      <c r="Q104" s="75" t="str">
        <f t="shared" si="18"/>
        <v/>
      </c>
      <c r="R104" s="75" t="str">
        <f t="shared" si="19"/>
        <v/>
      </c>
      <c r="V104" s="75">
        <v>4242</v>
      </c>
      <c r="W104" s="75" t="s">
        <v>139</v>
      </c>
      <c r="Y104" s="290" t="str">
        <f t="shared" si="32"/>
        <v>42</v>
      </c>
      <c r="Z104" s="75" t="str">
        <f t="shared" si="27"/>
        <v>424</v>
      </c>
      <c r="AB104" t="s">
        <v>1941</v>
      </c>
      <c r="AC104" t="s">
        <v>1942</v>
      </c>
      <c r="AD104" s="75" t="s">
        <v>5146</v>
      </c>
      <c r="AE104" s="75" t="s">
        <v>5147</v>
      </c>
      <c r="AF104" s="75" t="s">
        <v>5168</v>
      </c>
      <c r="AG104" s="75" t="s">
        <v>5178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ref="D105:D130" si="37">IFERROR(VLOOKUP(C105,$S$6:$T$24,2,FALSE),"")</f>
        <v/>
      </c>
      <c r="E105" s="342"/>
      <c r="F105" s="80" t="str">
        <f t="shared" ref="F105:F107" si="38">IFERROR(VLOOKUP(E105,$V$5:$X$129,2,FALSE),"")</f>
        <v/>
      </c>
      <c r="G105" s="118"/>
      <c r="H105" s="80" t="str">
        <f t="shared" ref="H105:H107" si="39">IFERROR(VLOOKUP(G105,$AB$6:$AC$327,2,FALSE),"")</f>
        <v/>
      </c>
      <c r="I105" s="80" t="str">
        <f t="shared" ref="I105:I107" si="40">IFERROR(VLOOKUP(G105,$AB$6:$AF$327,3,FALSE),"")</f>
        <v/>
      </c>
      <c r="J105" s="341"/>
      <c r="K105" s="341"/>
      <c r="L105" s="341"/>
      <c r="M105" s="84"/>
      <c r="O105" s="75" t="str">
        <f t="shared" si="16"/>
        <v/>
      </c>
      <c r="P105" s="75" t="str">
        <f t="shared" si="17"/>
        <v/>
      </c>
      <c r="Q105" s="75" t="str">
        <f t="shared" si="18"/>
        <v/>
      </c>
      <c r="R105" s="75" t="str">
        <f t="shared" si="19"/>
        <v/>
      </c>
      <c r="V105" s="75">
        <v>4244</v>
      </c>
      <c r="W105" s="75" t="s">
        <v>171</v>
      </c>
      <c r="Y105" s="290" t="str">
        <f t="shared" si="32"/>
        <v>42</v>
      </c>
      <c r="Z105" s="75" t="str">
        <f t="shared" si="27"/>
        <v>424</v>
      </c>
      <c r="AB105" t="s">
        <v>1644</v>
      </c>
      <c r="AC105" t="s">
        <v>1645</v>
      </c>
      <c r="AD105" s="75" t="s">
        <v>5144</v>
      </c>
      <c r="AE105" s="75" t="s">
        <v>5145</v>
      </c>
      <c r="AF105" s="75" t="s">
        <v>5170</v>
      </c>
      <c r="AG105" s="75" t="s">
        <v>5171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37"/>
        <v/>
      </c>
      <c r="E106" s="342"/>
      <c r="F106" s="80" t="str">
        <f t="shared" si="38"/>
        <v/>
      </c>
      <c r="G106" s="118"/>
      <c r="H106" s="80" t="str">
        <f t="shared" si="39"/>
        <v/>
      </c>
      <c r="I106" s="80" t="str">
        <f t="shared" si="40"/>
        <v/>
      </c>
      <c r="J106" s="341"/>
      <c r="K106" s="341"/>
      <c r="L106" s="341"/>
      <c r="M106" s="84"/>
      <c r="O106" s="75" t="str">
        <f t="shared" si="16"/>
        <v/>
      </c>
      <c r="P106" s="75" t="str">
        <f t="shared" si="17"/>
        <v/>
      </c>
      <c r="Q106" s="75" t="str">
        <f t="shared" si="18"/>
        <v/>
      </c>
      <c r="R106" s="75" t="str">
        <f t="shared" si="19"/>
        <v/>
      </c>
      <c r="V106" s="75">
        <v>4251</v>
      </c>
      <c r="W106" s="75" t="s">
        <v>163</v>
      </c>
      <c r="Y106" s="290" t="str">
        <f t="shared" si="32"/>
        <v>42</v>
      </c>
      <c r="Z106" s="75" t="str">
        <f t="shared" si="27"/>
        <v>425</v>
      </c>
      <c r="AB106" t="s">
        <v>961</v>
      </c>
      <c r="AC106" t="s">
        <v>962</v>
      </c>
      <c r="AD106" s="75" t="s">
        <v>5144</v>
      </c>
      <c r="AE106" s="75" t="s">
        <v>5145</v>
      </c>
      <c r="AF106" s="75" t="s">
        <v>5170</v>
      </c>
      <c r="AG106" s="75" t="s">
        <v>5171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37"/>
        <v/>
      </c>
      <c r="E107" s="85"/>
      <c r="F107" s="80" t="str">
        <f t="shared" si="38"/>
        <v/>
      </c>
      <c r="G107" s="118"/>
      <c r="H107" s="80" t="str">
        <f t="shared" si="39"/>
        <v/>
      </c>
      <c r="I107" s="80" t="str">
        <f t="shared" si="40"/>
        <v/>
      </c>
      <c r="J107" s="117"/>
      <c r="K107" s="117"/>
      <c r="L107" s="117"/>
      <c r="M107" s="84"/>
      <c r="O107" s="75" t="str">
        <f t="shared" si="16"/>
        <v/>
      </c>
      <c r="P107" s="75" t="str">
        <f t="shared" si="17"/>
        <v/>
      </c>
      <c r="Q107" s="75" t="str">
        <f t="shared" si="18"/>
        <v/>
      </c>
      <c r="R107" s="75" t="str">
        <f t="shared" si="19"/>
        <v/>
      </c>
      <c r="V107" s="75">
        <v>4252</v>
      </c>
      <c r="W107" s="75" t="s">
        <v>164</v>
      </c>
      <c r="Y107" s="290" t="str">
        <f t="shared" si="32"/>
        <v>42</v>
      </c>
      <c r="Z107" s="75" t="str">
        <f t="shared" si="27"/>
        <v>425</v>
      </c>
      <c r="AB107" t="s">
        <v>954</v>
      </c>
      <c r="AC107" t="s">
        <v>955</v>
      </c>
      <c r="AD107" s="75" t="s">
        <v>5146</v>
      </c>
      <c r="AE107" s="75" t="s">
        <v>5147</v>
      </c>
      <c r="AF107" s="75" t="s">
        <v>5168</v>
      </c>
      <c r="AG107" s="75" t="s">
        <v>5178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37"/>
        <v/>
      </c>
      <c r="E108" s="85"/>
      <c r="F108" s="80"/>
      <c r="G108" s="118"/>
      <c r="H108" s="80"/>
      <c r="I108" s="80"/>
      <c r="J108" s="117"/>
      <c r="K108" s="117"/>
      <c r="L108" s="117"/>
      <c r="M108" s="84"/>
      <c r="O108" s="75" t="str">
        <f t="shared" si="16"/>
        <v/>
      </c>
      <c r="P108" s="75" t="str">
        <f t="shared" si="17"/>
        <v/>
      </c>
      <c r="Q108" s="75" t="str">
        <f t="shared" si="18"/>
        <v/>
      </c>
      <c r="R108" s="75" t="str">
        <f t="shared" si="19"/>
        <v/>
      </c>
      <c r="V108" s="75">
        <v>4262</v>
      </c>
      <c r="W108" s="75" t="s">
        <v>108</v>
      </c>
      <c r="Y108" s="290" t="str">
        <f t="shared" si="32"/>
        <v>42</v>
      </c>
      <c r="Z108" s="75" t="str">
        <f t="shared" si="27"/>
        <v>426</v>
      </c>
      <c r="AB108" t="s">
        <v>1646</v>
      </c>
      <c r="AC108" t="s">
        <v>1647</v>
      </c>
      <c r="AD108" s="75" t="s">
        <v>5150</v>
      </c>
      <c r="AE108" s="75" t="s">
        <v>5151</v>
      </c>
      <c r="AF108" s="75" t="s">
        <v>5168</v>
      </c>
      <c r="AG108" s="75" t="s">
        <v>5176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37"/>
        <v/>
      </c>
      <c r="E109" s="85"/>
      <c r="F109" s="80"/>
      <c r="G109" s="118"/>
      <c r="H109" s="80"/>
      <c r="I109" s="80"/>
      <c r="J109" s="117"/>
      <c r="K109" s="117"/>
      <c r="L109" s="117"/>
      <c r="M109" s="84"/>
      <c r="O109" s="75" t="str">
        <f t="shared" si="16"/>
        <v/>
      </c>
      <c r="P109" s="75" t="str">
        <f t="shared" si="17"/>
        <v/>
      </c>
      <c r="Q109" s="75" t="str">
        <f t="shared" si="18"/>
        <v/>
      </c>
      <c r="R109" s="75" t="str">
        <f t="shared" si="19"/>
        <v/>
      </c>
      <c r="V109" s="75">
        <v>4263</v>
      </c>
      <c r="W109" s="75" t="s">
        <v>165</v>
      </c>
      <c r="Y109" s="290" t="str">
        <f t="shared" si="32"/>
        <v>42</v>
      </c>
      <c r="Z109" s="75" t="str">
        <f t="shared" si="27"/>
        <v>426</v>
      </c>
      <c r="AB109" t="s">
        <v>1700</v>
      </c>
      <c r="AC109" t="s">
        <v>1701</v>
      </c>
      <c r="AD109" s="75" t="s">
        <v>5144</v>
      </c>
      <c r="AE109" s="75" t="s">
        <v>5145</v>
      </c>
      <c r="AF109" s="75" t="s">
        <v>5170</v>
      </c>
      <c r="AG109" s="75" t="s">
        <v>5171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37"/>
        <v/>
      </c>
      <c r="E110" s="85"/>
      <c r="F110" s="80"/>
      <c r="G110" s="118"/>
      <c r="H110" s="80"/>
      <c r="I110" s="80"/>
      <c r="J110" s="117"/>
      <c r="K110" s="117"/>
      <c r="L110" s="117"/>
      <c r="M110" s="84"/>
      <c r="O110" s="75" t="str">
        <f t="shared" si="16"/>
        <v/>
      </c>
      <c r="P110" s="75" t="str">
        <f t="shared" si="17"/>
        <v/>
      </c>
      <c r="Q110" s="75" t="str">
        <f t="shared" si="18"/>
        <v/>
      </c>
      <c r="R110" s="75" t="str">
        <f t="shared" si="19"/>
        <v/>
      </c>
      <c r="V110" s="75">
        <v>4264</v>
      </c>
      <c r="W110" s="75" t="s">
        <v>120</v>
      </c>
      <c r="Y110" s="290" t="str">
        <f t="shared" si="32"/>
        <v>42</v>
      </c>
      <c r="Z110" s="75" t="str">
        <f t="shared" si="27"/>
        <v>426</v>
      </c>
      <c r="AB110" t="s">
        <v>1943</v>
      </c>
      <c r="AC110" t="s">
        <v>1944</v>
      </c>
      <c r="AD110" s="75" t="s">
        <v>5146</v>
      </c>
      <c r="AE110" s="75" t="s">
        <v>5147</v>
      </c>
      <c r="AF110" s="75" t="s">
        <v>5168</v>
      </c>
      <c r="AG110" s="75" t="s">
        <v>5178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37"/>
        <v/>
      </c>
      <c r="E111" s="85"/>
      <c r="F111" s="80"/>
      <c r="G111" s="118"/>
      <c r="H111" s="80"/>
      <c r="I111" s="80"/>
      <c r="J111" s="117"/>
      <c r="K111" s="117"/>
      <c r="L111" s="117"/>
      <c r="M111" s="84"/>
      <c r="O111" s="75" t="str">
        <f t="shared" si="16"/>
        <v/>
      </c>
      <c r="P111" s="75" t="str">
        <f t="shared" si="17"/>
        <v/>
      </c>
      <c r="Q111" s="75" t="str">
        <f t="shared" si="18"/>
        <v/>
      </c>
      <c r="R111" s="75" t="str">
        <f t="shared" si="19"/>
        <v/>
      </c>
      <c r="V111" s="75">
        <v>4312</v>
      </c>
      <c r="W111" s="75" t="s">
        <v>122</v>
      </c>
      <c r="Y111" s="290" t="str">
        <f t="shared" si="32"/>
        <v>43</v>
      </c>
      <c r="Z111" s="75" t="str">
        <f t="shared" si="27"/>
        <v>431</v>
      </c>
      <c r="AB111" t="s">
        <v>1945</v>
      </c>
      <c r="AC111" t="s">
        <v>1946</v>
      </c>
      <c r="AD111" s="75" t="s">
        <v>5146</v>
      </c>
      <c r="AE111" s="75" t="s">
        <v>5147</v>
      </c>
      <c r="AF111" s="75" t="s">
        <v>5168</v>
      </c>
      <c r="AG111" s="75" t="s">
        <v>5178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37"/>
        <v/>
      </c>
      <c r="E112" s="85"/>
      <c r="F112" s="80"/>
      <c r="G112" s="118"/>
      <c r="H112" s="80"/>
      <c r="I112" s="80"/>
      <c r="J112" s="117"/>
      <c r="K112" s="117"/>
      <c r="L112" s="117"/>
      <c r="M112" s="84"/>
      <c r="O112" s="75" t="str">
        <f t="shared" si="16"/>
        <v/>
      </c>
      <c r="P112" s="75" t="str">
        <f t="shared" si="17"/>
        <v/>
      </c>
      <c r="Q112" s="75" t="str">
        <f t="shared" si="18"/>
        <v/>
      </c>
      <c r="R112" s="75" t="str">
        <f t="shared" si="19"/>
        <v/>
      </c>
      <c r="V112" s="75">
        <v>4411</v>
      </c>
      <c r="W112" s="75" t="s">
        <v>166</v>
      </c>
      <c r="Y112" s="290" t="str">
        <f t="shared" si="32"/>
        <v>44</v>
      </c>
      <c r="Z112" s="75" t="str">
        <f t="shared" si="27"/>
        <v>441</v>
      </c>
      <c r="AB112" t="s">
        <v>1947</v>
      </c>
      <c r="AC112" t="s">
        <v>1948</v>
      </c>
      <c r="AD112" s="75" t="s">
        <v>5146</v>
      </c>
      <c r="AE112" s="75" t="s">
        <v>5147</v>
      </c>
      <c r="AF112" s="75" t="s">
        <v>5168</v>
      </c>
      <c r="AG112" s="75" t="s">
        <v>5178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37"/>
        <v/>
      </c>
      <c r="E113" s="85"/>
      <c r="F113" s="80"/>
      <c r="G113" s="118"/>
      <c r="H113" s="80"/>
      <c r="I113" s="80"/>
      <c r="J113" s="117"/>
      <c r="K113" s="117"/>
      <c r="L113" s="117"/>
      <c r="M113" s="84"/>
      <c r="O113" s="75" t="str">
        <f t="shared" si="16"/>
        <v/>
      </c>
      <c r="P113" s="75" t="str">
        <f t="shared" si="17"/>
        <v/>
      </c>
      <c r="Q113" s="75" t="str">
        <f t="shared" si="18"/>
        <v/>
      </c>
      <c r="R113" s="75" t="str">
        <f t="shared" si="19"/>
        <v/>
      </c>
      <c r="V113" s="75">
        <v>4511</v>
      </c>
      <c r="W113" s="75" t="s">
        <v>121</v>
      </c>
      <c r="Y113" s="290" t="str">
        <f t="shared" si="32"/>
        <v>45</v>
      </c>
      <c r="Z113" s="75" t="str">
        <f t="shared" si="27"/>
        <v>451</v>
      </c>
      <c r="AB113" t="s">
        <v>1648</v>
      </c>
      <c r="AC113" t="s">
        <v>1649</v>
      </c>
      <c r="AD113" s="75" t="s">
        <v>5146</v>
      </c>
      <c r="AE113" s="75" t="s">
        <v>5147</v>
      </c>
      <c r="AF113" s="75" t="s">
        <v>5168</v>
      </c>
      <c r="AG113" s="75" t="s">
        <v>5178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37"/>
        <v/>
      </c>
      <c r="E114" s="85"/>
      <c r="F114" s="80"/>
      <c r="G114" s="118"/>
      <c r="H114" s="80"/>
      <c r="I114" s="80"/>
      <c r="J114" s="117"/>
      <c r="K114" s="117"/>
      <c r="L114" s="117"/>
      <c r="M114" s="84"/>
      <c r="O114" s="75" t="str">
        <f t="shared" si="16"/>
        <v/>
      </c>
      <c r="P114" s="75" t="str">
        <f t="shared" si="17"/>
        <v/>
      </c>
      <c r="Q114" s="75" t="str">
        <f t="shared" si="18"/>
        <v/>
      </c>
      <c r="R114" s="75" t="str">
        <f t="shared" si="19"/>
        <v/>
      </c>
      <c r="V114" s="75">
        <v>4521</v>
      </c>
      <c r="W114" s="75" t="s">
        <v>140</v>
      </c>
      <c r="Y114" s="290" t="str">
        <f t="shared" si="32"/>
        <v>45</v>
      </c>
      <c r="Z114" s="75" t="str">
        <f t="shared" si="27"/>
        <v>452</v>
      </c>
      <c r="AB114" t="s">
        <v>1708</v>
      </c>
      <c r="AC114" t="s">
        <v>1949</v>
      </c>
      <c r="AD114" s="75" t="s">
        <v>5146</v>
      </c>
      <c r="AE114" s="75" t="s">
        <v>5147</v>
      </c>
      <c r="AF114" s="75" t="s">
        <v>5168</v>
      </c>
      <c r="AG114" s="75" t="s">
        <v>5178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37"/>
        <v/>
      </c>
      <c r="E115" s="85"/>
      <c r="F115" s="80"/>
      <c r="G115" s="118"/>
      <c r="H115" s="80"/>
      <c r="I115" s="80"/>
      <c r="J115" s="117"/>
      <c r="K115" s="117"/>
      <c r="L115" s="117"/>
      <c r="M115" s="84"/>
      <c r="O115" s="75" t="str">
        <f t="shared" si="16"/>
        <v/>
      </c>
      <c r="P115" s="75" t="str">
        <f t="shared" si="17"/>
        <v/>
      </c>
      <c r="Q115" s="75" t="str">
        <f t="shared" si="18"/>
        <v/>
      </c>
      <c r="R115" s="75" t="str">
        <f t="shared" si="19"/>
        <v/>
      </c>
      <c r="V115" s="75">
        <v>4531</v>
      </c>
      <c r="W115" s="75" t="s">
        <v>183</v>
      </c>
      <c r="Y115" s="290" t="str">
        <f t="shared" si="32"/>
        <v>45</v>
      </c>
      <c r="Z115" s="75" t="str">
        <f t="shared" si="27"/>
        <v>453</v>
      </c>
      <c r="AB115" t="s">
        <v>1950</v>
      </c>
      <c r="AC115" t="s">
        <v>1951</v>
      </c>
      <c r="AD115" s="75" t="s">
        <v>5146</v>
      </c>
      <c r="AE115" s="75" t="s">
        <v>5147</v>
      </c>
      <c r="AF115" s="75" t="s">
        <v>5168</v>
      </c>
      <c r="AG115" s="75" t="s">
        <v>5178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37"/>
        <v/>
      </c>
      <c r="E116" s="85"/>
      <c r="F116" s="80"/>
      <c r="G116" s="118"/>
      <c r="H116" s="80"/>
      <c r="I116" s="80"/>
      <c r="J116" s="117"/>
      <c r="K116" s="117"/>
      <c r="L116" s="117"/>
      <c r="M116" s="84"/>
      <c r="O116" s="75" t="str">
        <f t="shared" si="16"/>
        <v/>
      </c>
      <c r="P116" s="75" t="str">
        <f t="shared" si="17"/>
        <v/>
      </c>
      <c r="Q116" s="75" t="str">
        <f t="shared" si="18"/>
        <v/>
      </c>
      <c r="R116" s="75" t="str">
        <f t="shared" si="19"/>
        <v/>
      </c>
      <c r="V116" s="75">
        <v>4541</v>
      </c>
      <c r="W116" s="75" t="s">
        <v>135</v>
      </c>
      <c r="Y116" s="290" t="str">
        <f t="shared" si="32"/>
        <v>45</v>
      </c>
      <c r="Z116" s="75" t="str">
        <f t="shared" si="27"/>
        <v>454</v>
      </c>
      <c r="AB116" t="s">
        <v>3468</v>
      </c>
      <c r="AC116" t="s">
        <v>3469</v>
      </c>
      <c r="AD116" s="75" t="s">
        <v>5144</v>
      </c>
      <c r="AE116" s="75" t="s">
        <v>5145</v>
      </c>
      <c r="AF116" s="75" t="s">
        <v>5170</v>
      </c>
      <c r="AG116" s="75" t="s">
        <v>5171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37"/>
        <v/>
      </c>
      <c r="E117" s="85"/>
      <c r="F117" s="80"/>
      <c r="G117" s="118"/>
      <c r="H117" s="80"/>
      <c r="I117" s="80"/>
      <c r="J117" s="117"/>
      <c r="K117" s="117"/>
      <c r="L117" s="117"/>
      <c r="M117" s="84"/>
      <c r="O117" s="75" t="str">
        <f t="shared" si="16"/>
        <v/>
      </c>
      <c r="P117" s="75" t="str">
        <f t="shared" si="17"/>
        <v/>
      </c>
      <c r="Q117" s="75" t="str">
        <f t="shared" si="18"/>
        <v/>
      </c>
      <c r="R117" s="75" t="str">
        <f t="shared" si="19"/>
        <v/>
      </c>
      <c r="V117" s="75">
        <v>5121</v>
      </c>
      <c r="W117" s="75" t="s">
        <v>191</v>
      </c>
      <c r="Y117" s="290" t="str">
        <f t="shared" si="32"/>
        <v>51</v>
      </c>
      <c r="Z117" s="75" t="str">
        <f t="shared" si="27"/>
        <v>512</v>
      </c>
      <c r="AB117" t="s">
        <v>1952</v>
      </c>
      <c r="AC117" t="s">
        <v>1953</v>
      </c>
      <c r="AD117" s="75" t="s">
        <v>5142</v>
      </c>
      <c r="AE117" s="75" t="s">
        <v>5143</v>
      </c>
      <c r="AF117" s="75" t="s">
        <v>5168</v>
      </c>
      <c r="AG117" s="75" t="s">
        <v>5175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37"/>
        <v/>
      </c>
      <c r="E118" s="85"/>
      <c r="F118" s="80"/>
      <c r="G118" s="118"/>
      <c r="H118" s="80"/>
      <c r="I118" s="80"/>
      <c r="J118" s="117"/>
      <c r="K118" s="117"/>
      <c r="L118" s="117"/>
      <c r="M118" s="84"/>
      <c r="O118" s="75" t="str">
        <f t="shared" si="16"/>
        <v/>
      </c>
      <c r="P118" s="75" t="str">
        <f t="shared" si="17"/>
        <v/>
      </c>
      <c r="Q118" s="75" t="str">
        <f t="shared" si="18"/>
        <v/>
      </c>
      <c r="R118" s="75" t="str">
        <f t="shared" si="19"/>
        <v/>
      </c>
      <c r="V118" s="75">
        <v>5443</v>
      </c>
      <c r="W118" s="75" t="s">
        <v>167</v>
      </c>
      <c r="Y118" s="290" t="str">
        <f t="shared" si="32"/>
        <v>54</v>
      </c>
      <c r="Z118" s="75" t="str">
        <f t="shared" si="27"/>
        <v>544</v>
      </c>
      <c r="AB118" t="s">
        <v>1650</v>
      </c>
      <c r="AC118" t="s">
        <v>1651</v>
      </c>
      <c r="AD118" s="75" t="s">
        <v>5146</v>
      </c>
      <c r="AE118" s="75" t="s">
        <v>5147</v>
      </c>
      <c r="AF118" s="75" t="s">
        <v>5168</v>
      </c>
      <c r="AG118" s="75" t="s">
        <v>5178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37"/>
        <v/>
      </c>
      <c r="E119" s="85"/>
      <c r="F119" s="80"/>
      <c r="G119" s="118"/>
      <c r="H119" s="80"/>
      <c r="I119" s="80"/>
      <c r="J119" s="117"/>
      <c r="K119" s="117"/>
      <c r="L119" s="117"/>
      <c r="M119" s="84"/>
      <c r="O119" s="75" t="str">
        <f t="shared" si="16"/>
        <v/>
      </c>
      <c r="P119" s="75" t="str">
        <f t="shared" si="17"/>
        <v/>
      </c>
      <c r="Q119" s="75" t="str">
        <f t="shared" si="18"/>
        <v/>
      </c>
      <c r="R119" s="75" t="str">
        <f t="shared" si="19"/>
        <v/>
      </c>
      <c r="V119" s="75">
        <v>5121</v>
      </c>
      <c r="W119" s="75" t="s">
        <v>639</v>
      </c>
      <c r="Y119" s="290" t="str">
        <f t="shared" si="32"/>
        <v>51</v>
      </c>
      <c r="Z119" s="75" t="str">
        <f t="shared" ref="Z119:Z129" si="41">LEFT(V119,3)</f>
        <v>512</v>
      </c>
      <c r="AB119" t="s">
        <v>1954</v>
      </c>
      <c r="AC119" t="s">
        <v>1955</v>
      </c>
      <c r="AD119" s="75" t="s">
        <v>5146</v>
      </c>
      <c r="AE119" s="75" t="s">
        <v>5147</v>
      </c>
      <c r="AF119" s="75" t="s">
        <v>5168</v>
      </c>
      <c r="AG119" s="75" t="s">
        <v>5178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37"/>
        <v/>
      </c>
      <c r="E120" s="85"/>
      <c r="F120" s="80"/>
      <c r="G120" s="118"/>
      <c r="H120" s="80"/>
      <c r="I120" s="80"/>
      <c r="J120" s="117"/>
      <c r="K120" s="117"/>
      <c r="L120" s="117"/>
      <c r="M120" s="84"/>
      <c r="O120" s="75" t="str">
        <f t="shared" si="16"/>
        <v/>
      </c>
      <c r="P120" s="75" t="str">
        <f t="shared" si="17"/>
        <v/>
      </c>
      <c r="Q120" s="75" t="str">
        <f t="shared" si="18"/>
        <v/>
      </c>
      <c r="R120" s="75" t="str">
        <f t="shared" si="19"/>
        <v/>
      </c>
      <c r="V120" s="75">
        <v>5122</v>
      </c>
      <c r="W120" s="75" t="s">
        <v>640</v>
      </c>
      <c r="Y120" s="290" t="str">
        <f t="shared" si="32"/>
        <v>51</v>
      </c>
      <c r="Z120" s="75" t="str">
        <f t="shared" si="41"/>
        <v>512</v>
      </c>
      <c r="AB120" t="s">
        <v>1956</v>
      </c>
      <c r="AC120" t="s">
        <v>1957</v>
      </c>
      <c r="AD120" s="75" t="s">
        <v>5144</v>
      </c>
      <c r="AE120" s="75" t="s">
        <v>5145</v>
      </c>
      <c r="AF120" s="75" t="s">
        <v>5170</v>
      </c>
      <c r="AG120" s="75" t="s">
        <v>5171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37"/>
        <v/>
      </c>
      <c r="E121" s="85"/>
      <c r="F121" s="80"/>
      <c r="G121" s="118"/>
      <c r="H121" s="80"/>
      <c r="I121" s="80"/>
      <c r="J121" s="117"/>
      <c r="K121" s="117"/>
      <c r="L121" s="117"/>
      <c r="M121" s="84"/>
      <c r="O121" s="75" t="str">
        <f t="shared" si="16"/>
        <v/>
      </c>
      <c r="P121" s="75" t="str">
        <f t="shared" si="17"/>
        <v/>
      </c>
      <c r="Q121" s="75" t="str">
        <f t="shared" si="18"/>
        <v/>
      </c>
      <c r="R121" s="75" t="str">
        <f t="shared" si="19"/>
        <v/>
      </c>
      <c r="V121" s="75">
        <v>5141</v>
      </c>
      <c r="W121" s="75" t="s">
        <v>641</v>
      </c>
      <c r="Y121" s="290" t="str">
        <f t="shared" si="32"/>
        <v>51</v>
      </c>
      <c r="Z121" s="75" t="str">
        <f t="shared" si="41"/>
        <v>514</v>
      </c>
      <c r="AB121" t="s">
        <v>1974</v>
      </c>
      <c r="AC121" t="s">
        <v>1975</v>
      </c>
      <c r="AD121" s="75" t="s">
        <v>5142</v>
      </c>
      <c r="AE121" s="75" t="s">
        <v>5143</v>
      </c>
      <c r="AF121" s="75" t="s">
        <v>5168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37"/>
        <v/>
      </c>
      <c r="E122" s="85"/>
      <c r="F122" s="80"/>
      <c r="G122" s="118"/>
      <c r="H122" s="80"/>
      <c r="I122" s="80"/>
      <c r="J122" s="117"/>
      <c r="K122" s="117"/>
      <c r="L122" s="117"/>
      <c r="M122" s="84"/>
      <c r="O122" s="75" t="str">
        <f t="shared" si="16"/>
        <v/>
      </c>
      <c r="P122" s="75" t="str">
        <f t="shared" si="17"/>
        <v/>
      </c>
      <c r="Q122" s="75" t="str">
        <f t="shared" si="18"/>
        <v/>
      </c>
      <c r="R122" s="75" t="str">
        <f t="shared" si="19"/>
        <v/>
      </c>
      <c r="V122" s="75">
        <v>5181</v>
      </c>
      <c r="W122" s="75" t="s">
        <v>642</v>
      </c>
      <c r="Y122" s="290" t="str">
        <f t="shared" si="32"/>
        <v>51</v>
      </c>
      <c r="Z122" s="75" t="str">
        <f t="shared" si="41"/>
        <v>518</v>
      </c>
      <c r="AB122" t="s">
        <v>1976</v>
      </c>
      <c r="AC122" t="s">
        <v>1977</v>
      </c>
      <c r="AD122" s="75" t="s">
        <v>5158</v>
      </c>
      <c r="AE122" s="75" t="s">
        <v>5159</v>
      </c>
      <c r="AF122" s="75" t="s">
        <v>5168</v>
      </c>
      <c r="AG122" s="75" t="s">
        <v>5179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37"/>
        <v/>
      </c>
      <c r="E123" s="85"/>
      <c r="F123" s="80"/>
      <c r="G123" s="118"/>
      <c r="H123" s="80"/>
      <c r="I123" s="80"/>
      <c r="J123" s="117"/>
      <c r="K123" s="117"/>
      <c r="L123" s="117"/>
      <c r="M123" s="84"/>
      <c r="O123" s="75" t="str">
        <f t="shared" si="16"/>
        <v/>
      </c>
      <c r="P123" s="75" t="str">
        <f t="shared" si="17"/>
        <v/>
      </c>
      <c r="Q123" s="75" t="str">
        <f t="shared" si="18"/>
        <v/>
      </c>
      <c r="R123" s="75" t="str">
        <f t="shared" si="19"/>
        <v/>
      </c>
      <c r="V123" s="75">
        <v>5183</v>
      </c>
      <c r="W123" s="75" t="s">
        <v>643</v>
      </c>
      <c r="Y123" s="290" t="str">
        <f t="shared" si="32"/>
        <v>51</v>
      </c>
      <c r="Z123" s="75" t="str">
        <f t="shared" si="41"/>
        <v>518</v>
      </c>
      <c r="AB123" t="s">
        <v>1978</v>
      </c>
      <c r="AC123" t="s">
        <v>1979</v>
      </c>
      <c r="AD123" s="75" t="s">
        <v>5148</v>
      </c>
      <c r="AE123" s="75" t="s">
        <v>5149</v>
      </c>
      <c r="AF123" s="75" t="s">
        <v>5168</v>
      </c>
      <c r="AG123" s="75" t="s">
        <v>5177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37"/>
        <v/>
      </c>
      <c r="E124" s="85"/>
      <c r="F124" s="80"/>
      <c r="G124" s="118"/>
      <c r="H124" s="80"/>
      <c r="I124" s="80"/>
      <c r="J124" s="117"/>
      <c r="K124" s="117"/>
      <c r="L124" s="117"/>
      <c r="M124" s="84"/>
      <c r="O124" s="75" t="str">
        <f t="shared" si="16"/>
        <v/>
      </c>
      <c r="P124" s="75" t="str">
        <f t="shared" si="17"/>
        <v/>
      </c>
      <c r="Q124" s="75" t="str">
        <f t="shared" si="18"/>
        <v/>
      </c>
      <c r="R124" s="75" t="str">
        <f t="shared" si="19"/>
        <v/>
      </c>
      <c r="V124" s="75">
        <v>5422</v>
      </c>
      <c r="W124" s="75" t="s">
        <v>644</v>
      </c>
      <c r="Y124" s="290" t="str">
        <f t="shared" si="32"/>
        <v>54</v>
      </c>
      <c r="Z124" s="75" t="str">
        <f t="shared" si="41"/>
        <v>542</v>
      </c>
      <c r="AB124" t="s">
        <v>1980</v>
      </c>
      <c r="AC124" t="s">
        <v>1981</v>
      </c>
      <c r="AD124" s="75" t="s">
        <v>5154</v>
      </c>
      <c r="AE124" s="75" t="s">
        <v>5155</v>
      </c>
      <c r="AF124" s="75" t="s">
        <v>5168</v>
      </c>
      <c r="AG124" s="75" t="s">
        <v>5175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37"/>
        <v/>
      </c>
      <c r="E125" s="85"/>
      <c r="F125" s="80"/>
      <c r="G125" s="118"/>
      <c r="H125" s="80"/>
      <c r="I125" s="80"/>
      <c r="J125" s="117"/>
      <c r="K125" s="117"/>
      <c r="L125" s="117"/>
      <c r="M125" s="84"/>
      <c r="O125" s="75" t="str">
        <f t="shared" si="16"/>
        <v/>
      </c>
      <c r="P125" s="75" t="str">
        <f t="shared" si="17"/>
        <v/>
      </c>
      <c r="Q125" s="75" t="str">
        <f t="shared" si="18"/>
        <v/>
      </c>
      <c r="R125" s="75" t="str">
        <f t="shared" si="19"/>
        <v/>
      </c>
      <c r="V125" s="75">
        <v>5431</v>
      </c>
      <c r="W125" s="75" t="s">
        <v>264</v>
      </c>
      <c r="Y125" s="290" t="str">
        <f t="shared" si="32"/>
        <v>54</v>
      </c>
      <c r="Z125" s="75" t="str">
        <f t="shared" si="41"/>
        <v>543</v>
      </c>
      <c r="AB125" t="s">
        <v>963</v>
      </c>
      <c r="AC125" t="s">
        <v>1652</v>
      </c>
      <c r="AD125" s="75" t="s">
        <v>5144</v>
      </c>
      <c r="AE125" s="75" t="s">
        <v>5145</v>
      </c>
      <c r="AF125" s="75" t="s">
        <v>5170</v>
      </c>
      <c r="AG125" s="75" t="s">
        <v>5171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37"/>
        <v/>
      </c>
      <c r="E126" s="85"/>
      <c r="F126" s="80"/>
      <c r="G126" s="118"/>
      <c r="H126" s="80"/>
      <c r="I126" s="80"/>
      <c r="J126" s="117"/>
      <c r="K126" s="117"/>
      <c r="L126" s="117"/>
      <c r="M126" s="84"/>
      <c r="O126" s="75" t="str">
        <f t="shared" si="16"/>
        <v/>
      </c>
      <c r="P126" s="75" t="str">
        <f t="shared" si="17"/>
        <v/>
      </c>
      <c r="Q126" s="75" t="str">
        <f t="shared" si="18"/>
        <v/>
      </c>
      <c r="R126" s="75" t="str">
        <f t="shared" si="19"/>
        <v/>
      </c>
      <c r="V126" s="75">
        <v>5443</v>
      </c>
      <c r="W126" s="75" t="s">
        <v>645</v>
      </c>
      <c r="Y126" s="290" t="str">
        <f t="shared" si="32"/>
        <v>54</v>
      </c>
      <c r="Z126" s="75" t="str">
        <f t="shared" si="41"/>
        <v>544</v>
      </c>
      <c r="AB126" t="s">
        <v>1982</v>
      </c>
      <c r="AC126" t="s">
        <v>3470</v>
      </c>
      <c r="AD126" s="75" t="s">
        <v>5146</v>
      </c>
      <c r="AE126" s="75" t="s">
        <v>5147</v>
      </c>
      <c r="AF126" s="75" t="s">
        <v>5168</v>
      </c>
      <c r="AG126" s="75" t="s">
        <v>5178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37"/>
        <v/>
      </c>
      <c r="E127" s="85"/>
      <c r="F127" s="80"/>
      <c r="G127" s="118"/>
      <c r="H127" s="80"/>
      <c r="I127" s="80"/>
      <c r="J127" s="117"/>
      <c r="K127" s="117"/>
      <c r="L127" s="117"/>
      <c r="M127" s="84"/>
      <c r="O127" s="75" t="str">
        <f t="shared" si="16"/>
        <v/>
      </c>
      <c r="P127" s="75" t="str">
        <f t="shared" si="17"/>
        <v/>
      </c>
      <c r="Q127" s="75" t="str">
        <f t="shared" si="18"/>
        <v/>
      </c>
      <c r="R127" s="75" t="str">
        <f t="shared" si="19"/>
        <v/>
      </c>
      <c r="V127" s="75">
        <v>5445</v>
      </c>
      <c r="W127" s="75" t="s">
        <v>646</v>
      </c>
      <c r="Y127" s="290" t="str">
        <f t="shared" si="32"/>
        <v>54</v>
      </c>
      <c r="Z127" s="75" t="str">
        <f t="shared" si="41"/>
        <v>544</v>
      </c>
      <c r="AB127" t="s">
        <v>1983</v>
      </c>
      <c r="AC127" t="s">
        <v>1984</v>
      </c>
      <c r="AD127" s="75" t="s">
        <v>5142</v>
      </c>
      <c r="AE127" s="75" t="s">
        <v>5143</v>
      </c>
      <c r="AF127" s="75" t="s">
        <v>5168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37"/>
        <v/>
      </c>
      <c r="E128" s="85"/>
      <c r="F128" s="80"/>
      <c r="G128" s="118"/>
      <c r="H128" s="80"/>
      <c r="I128" s="80"/>
      <c r="J128" s="117"/>
      <c r="K128" s="117"/>
      <c r="L128" s="117"/>
      <c r="M128" s="84"/>
      <c r="O128" s="75" t="str">
        <f t="shared" si="16"/>
        <v/>
      </c>
      <c r="P128" s="75" t="str">
        <f t="shared" si="17"/>
        <v/>
      </c>
      <c r="Q128" s="75" t="str">
        <f t="shared" si="18"/>
        <v/>
      </c>
      <c r="R128" s="75" t="str">
        <f t="shared" si="19"/>
        <v/>
      </c>
      <c r="V128" s="75">
        <v>5453</v>
      </c>
      <c r="W128" s="75" t="s">
        <v>647</v>
      </c>
      <c r="Y128" s="290" t="str">
        <f t="shared" si="32"/>
        <v>54</v>
      </c>
      <c r="Z128" s="75" t="str">
        <f t="shared" si="41"/>
        <v>545</v>
      </c>
      <c r="AB128" t="s">
        <v>1985</v>
      </c>
      <c r="AC128" t="s">
        <v>3471</v>
      </c>
      <c r="AD128" s="75" t="s">
        <v>5158</v>
      </c>
      <c r="AE128" s="75" t="s">
        <v>5159</v>
      </c>
      <c r="AF128" s="75" t="s">
        <v>5168</v>
      </c>
      <c r="AG128" s="75" t="s">
        <v>5179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37"/>
        <v/>
      </c>
      <c r="E129" s="85"/>
      <c r="F129" s="80"/>
      <c r="G129" s="118"/>
      <c r="H129" s="80"/>
      <c r="I129" s="80"/>
      <c r="J129" s="117"/>
      <c r="K129" s="117"/>
      <c r="L129" s="117"/>
      <c r="M129" s="84"/>
      <c r="O129" s="75" t="str">
        <f t="shared" si="16"/>
        <v/>
      </c>
      <c r="P129" s="75" t="str">
        <f t="shared" si="17"/>
        <v/>
      </c>
      <c r="Q129" s="75" t="str">
        <f t="shared" si="18"/>
        <v/>
      </c>
      <c r="R129" s="75" t="str">
        <f t="shared" si="19"/>
        <v/>
      </c>
      <c r="V129" s="75">
        <v>5472</v>
      </c>
      <c r="W129" s="75" t="s">
        <v>648</v>
      </c>
      <c r="Y129" s="290" t="str">
        <f t="shared" si="32"/>
        <v>54</v>
      </c>
      <c r="Z129" s="75" t="str">
        <f t="shared" si="41"/>
        <v>547</v>
      </c>
      <c r="AB129" t="s">
        <v>3472</v>
      </c>
      <c r="AC129" t="s">
        <v>3473</v>
      </c>
      <c r="AD129" s="75" t="s">
        <v>5144</v>
      </c>
      <c r="AE129" s="75" t="s">
        <v>5145</v>
      </c>
      <c r="AF129" s="75" t="s">
        <v>5170</v>
      </c>
      <c r="AG129" s="75" t="s">
        <v>5171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37"/>
        <v/>
      </c>
      <c r="E130" s="85"/>
      <c r="F130" s="80"/>
      <c r="G130" s="118"/>
      <c r="H130" s="80"/>
      <c r="I130" s="80"/>
      <c r="J130" s="117"/>
      <c r="K130" s="117"/>
      <c r="L130" s="117"/>
      <c r="M130" s="84"/>
      <c r="O130" s="75" t="str">
        <f t="shared" si="16"/>
        <v/>
      </c>
      <c r="P130" s="75" t="str">
        <f t="shared" si="17"/>
        <v/>
      </c>
      <c r="Q130" s="75" t="str">
        <f t="shared" si="18"/>
        <v/>
      </c>
      <c r="R130" s="75" t="str">
        <f t="shared" si="19"/>
        <v/>
      </c>
      <c r="AB130" t="s">
        <v>1986</v>
      </c>
      <c r="AC130" t="s">
        <v>1987</v>
      </c>
      <c r="AD130" s="75" t="s">
        <v>5146</v>
      </c>
      <c r="AE130" s="75" t="s">
        <v>5147</v>
      </c>
      <c r="AF130" s="75" t="s">
        <v>5168</v>
      </c>
      <c r="AG130" s="75" t="s">
        <v>5178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ref="D131:D194" si="42">IFERROR(VLOOKUP(C131,$S$6:$T$24,2,FALSE),"")</f>
        <v/>
      </c>
      <c r="E131" s="85"/>
      <c r="F131" s="80"/>
      <c r="G131" s="118"/>
      <c r="H131" s="80"/>
      <c r="I131" s="80"/>
      <c r="J131" s="117"/>
      <c r="K131" s="117"/>
      <c r="L131" s="117"/>
      <c r="M131" s="84"/>
      <c r="O131" s="75" t="str">
        <f t="shared" si="16"/>
        <v/>
      </c>
      <c r="P131" s="75" t="str">
        <f t="shared" si="17"/>
        <v/>
      </c>
      <c r="Q131" s="75" t="str">
        <f t="shared" si="18"/>
        <v/>
      </c>
      <c r="R131" s="75" t="str">
        <f t="shared" si="19"/>
        <v/>
      </c>
      <c r="AB131" t="s">
        <v>1988</v>
      </c>
      <c r="AC131" t="s">
        <v>1989</v>
      </c>
      <c r="AD131" s="75" t="s">
        <v>5150</v>
      </c>
      <c r="AE131" s="75" t="s">
        <v>5151</v>
      </c>
      <c r="AF131" s="75" t="s">
        <v>5168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42"/>
        <v/>
      </c>
      <c r="E132" s="85"/>
      <c r="F132" s="80"/>
      <c r="G132" s="118"/>
      <c r="H132" s="80"/>
      <c r="I132" s="80"/>
      <c r="J132" s="117"/>
      <c r="K132" s="117"/>
      <c r="L132" s="117"/>
      <c r="M132" s="84"/>
      <c r="O132" s="75" t="str">
        <f t="shared" ref="O132:O195" si="43">LEFT(E132,3)</f>
        <v/>
      </c>
      <c r="P132" s="75" t="str">
        <f t="shared" ref="P132:P195" si="44">LEFT(E132,2)</f>
        <v/>
      </c>
      <c r="Q132" s="75" t="str">
        <f t="shared" ref="Q132:Q195" si="45">LEFT(C132,3)</f>
        <v/>
      </c>
      <c r="R132" s="75" t="str">
        <f t="shared" ref="R132:R195" si="46">MID(I132,2,2)</f>
        <v/>
      </c>
      <c r="AB132" t="s">
        <v>1990</v>
      </c>
      <c r="AC132" t="s">
        <v>1991</v>
      </c>
      <c r="AD132" s="75" t="s">
        <v>5144</v>
      </c>
      <c r="AE132" s="75" t="s">
        <v>5145</v>
      </c>
      <c r="AF132" s="75" t="s">
        <v>5170</v>
      </c>
      <c r="AG132" s="75" t="s">
        <v>5171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42"/>
        <v/>
      </c>
      <c r="E133" s="85"/>
      <c r="F133" s="80"/>
      <c r="G133" s="118"/>
      <c r="H133" s="80"/>
      <c r="I133" s="80"/>
      <c r="J133" s="117"/>
      <c r="K133" s="117"/>
      <c r="L133" s="117"/>
      <c r="M133" s="84"/>
      <c r="O133" s="75" t="str">
        <f t="shared" si="43"/>
        <v/>
      </c>
      <c r="P133" s="75" t="str">
        <f t="shared" si="44"/>
        <v/>
      </c>
      <c r="Q133" s="75" t="str">
        <f t="shared" si="45"/>
        <v/>
      </c>
      <c r="R133" s="75" t="str">
        <f t="shared" si="46"/>
        <v/>
      </c>
      <c r="AB133" t="s">
        <v>3474</v>
      </c>
      <c r="AC133" t="s">
        <v>3475</v>
      </c>
      <c r="AD133" s="75" t="s">
        <v>5158</v>
      </c>
      <c r="AE133" s="75" t="s">
        <v>5159</v>
      </c>
      <c r="AF133" s="75" t="s">
        <v>5168</v>
      </c>
      <c r="AG133" s="75" t="s">
        <v>5179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42"/>
        <v/>
      </c>
      <c r="E134" s="85"/>
      <c r="F134" s="80"/>
      <c r="G134" s="118"/>
      <c r="H134" s="80"/>
      <c r="I134" s="80"/>
      <c r="J134" s="117"/>
      <c r="K134" s="117"/>
      <c r="L134" s="117"/>
      <c r="M134" s="84"/>
      <c r="O134" s="75" t="str">
        <f t="shared" si="43"/>
        <v/>
      </c>
      <c r="P134" s="75" t="str">
        <f t="shared" si="44"/>
        <v/>
      </c>
      <c r="Q134" s="75" t="str">
        <f t="shared" si="45"/>
        <v/>
      </c>
      <c r="R134" s="75" t="str">
        <f t="shared" si="46"/>
        <v/>
      </c>
      <c r="AB134" t="s">
        <v>1995</v>
      </c>
      <c r="AC134" t="s">
        <v>1996</v>
      </c>
      <c r="AD134" s="75" t="s">
        <v>5158</v>
      </c>
      <c r="AE134" s="75" t="s">
        <v>5159</v>
      </c>
      <c r="AF134" s="75" t="s">
        <v>5168</v>
      </c>
      <c r="AG134" s="75" t="s">
        <v>5179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42"/>
        <v/>
      </c>
      <c r="E135" s="85"/>
      <c r="F135" s="80"/>
      <c r="G135" s="118"/>
      <c r="H135" s="80"/>
      <c r="I135" s="80"/>
      <c r="J135" s="117"/>
      <c r="K135" s="117"/>
      <c r="L135" s="117"/>
      <c r="M135" s="84"/>
      <c r="O135" s="75" t="str">
        <f t="shared" si="43"/>
        <v/>
      </c>
      <c r="P135" s="75" t="str">
        <f t="shared" si="44"/>
        <v/>
      </c>
      <c r="Q135" s="75" t="str">
        <f t="shared" si="45"/>
        <v/>
      </c>
      <c r="R135" s="75" t="str">
        <f t="shared" si="46"/>
        <v/>
      </c>
      <c r="AB135" t="s">
        <v>1995</v>
      </c>
      <c r="AC135" t="s">
        <v>1996</v>
      </c>
      <c r="AD135" s="75" t="s">
        <v>5146</v>
      </c>
      <c r="AE135" s="75" t="s">
        <v>5147</v>
      </c>
      <c r="AF135" s="75" t="s">
        <v>5168</v>
      </c>
      <c r="AG135" s="75" t="s">
        <v>5178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42"/>
        <v/>
      </c>
      <c r="E136" s="85"/>
      <c r="F136" s="80"/>
      <c r="G136" s="118"/>
      <c r="H136" s="80"/>
      <c r="I136" s="80"/>
      <c r="J136" s="117"/>
      <c r="K136" s="117"/>
      <c r="L136" s="117"/>
      <c r="M136" s="84"/>
      <c r="O136" s="75" t="str">
        <f t="shared" si="43"/>
        <v/>
      </c>
      <c r="P136" s="75" t="str">
        <f t="shared" si="44"/>
        <v/>
      </c>
      <c r="Q136" s="75" t="str">
        <f t="shared" si="45"/>
        <v/>
      </c>
      <c r="R136" s="75" t="str">
        <f t="shared" si="46"/>
        <v/>
      </c>
      <c r="AB136" t="s">
        <v>1997</v>
      </c>
      <c r="AC136" t="s">
        <v>3476</v>
      </c>
      <c r="AD136" s="75" t="s">
        <v>5146</v>
      </c>
      <c r="AE136" s="75" t="s">
        <v>5147</v>
      </c>
      <c r="AF136" s="75" t="s">
        <v>5168</v>
      </c>
      <c r="AG136" s="75" t="s">
        <v>5178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42"/>
        <v/>
      </c>
      <c r="E137" s="85"/>
      <c r="F137" s="80"/>
      <c r="G137" s="118"/>
      <c r="H137" s="80"/>
      <c r="I137" s="80"/>
      <c r="J137" s="117"/>
      <c r="K137" s="117"/>
      <c r="L137" s="117"/>
      <c r="M137" s="84"/>
      <c r="O137" s="75" t="str">
        <f t="shared" si="43"/>
        <v/>
      </c>
      <c r="P137" s="75" t="str">
        <f t="shared" si="44"/>
        <v/>
      </c>
      <c r="Q137" s="75" t="str">
        <f t="shared" si="45"/>
        <v/>
      </c>
      <c r="R137" s="75" t="str">
        <f t="shared" si="46"/>
        <v/>
      </c>
      <c r="AB137" t="s">
        <v>1998</v>
      </c>
      <c r="AC137" t="s">
        <v>3477</v>
      </c>
      <c r="AD137" s="75" t="s">
        <v>5154</v>
      </c>
      <c r="AE137" s="75" t="s">
        <v>5155</v>
      </c>
      <c r="AF137" s="75" t="s">
        <v>5168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42"/>
        <v/>
      </c>
      <c r="E138" s="85"/>
      <c r="F138" s="80" t="str">
        <f t="shared" ref="F138:F201" si="47">IFERROR(VLOOKUP(E138,$V$5:$X$129,2,FALSE),"")</f>
        <v/>
      </c>
      <c r="G138" s="118"/>
      <c r="H138" s="80" t="str">
        <f t="shared" ref="H138:H201" si="48">IFERROR(VLOOKUP(G138,$AB$6:$AC$327,2,FALSE),"")</f>
        <v/>
      </c>
      <c r="I138" s="80" t="str">
        <f t="shared" ref="I138:I201" si="49">IFERROR(VLOOKUP(G138,$AB$6:$AF$327,3,FALSE),"")</f>
        <v/>
      </c>
      <c r="J138" s="117"/>
      <c r="K138" s="117"/>
      <c r="L138" s="117"/>
      <c r="M138" s="84"/>
      <c r="O138" s="75" t="str">
        <f t="shared" si="43"/>
        <v/>
      </c>
      <c r="P138" s="75" t="str">
        <f t="shared" si="44"/>
        <v/>
      </c>
      <c r="Q138" s="75" t="str">
        <f t="shared" si="45"/>
        <v/>
      </c>
      <c r="R138" s="75" t="str">
        <f t="shared" si="46"/>
        <v/>
      </c>
      <c r="AB138" t="s">
        <v>3478</v>
      </c>
      <c r="AC138" t="s">
        <v>3479</v>
      </c>
      <c r="AD138" s="75" t="s">
        <v>5144</v>
      </c>
      <c r="AE138" s="75" t="s">
        <v>5145</v>
      </c>
      <c r="AF138" s="75" t="s">
        <v>5170</v>
      </c>
      <c r="AG138" s="75" t="s">
        <v>5171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42"/>
        <v/>
      </c>
      <c r="E139" s="85"/>
      <c r="F139" s="80" t="str">
        <f t="shared" si="47"/>
        <v/>
      </c>
      <c r="G139" s="118"/>
      <c r="H139" s="80" t="str">
        <f t="shared" si="48"/>
        <v/>
      </c>
      <c r="I139" s="80" t="str">
        <f t="shared" si="49"/>
        <v/>
      </c>
      <c r="J139" s="117"/>
      <c r="K139" s="117"/>
      <c r="L139" s="117"/>
      <c r="M139" s="84"/>
      <c r="O139" s="75" t="str">
        <f t="shared" si="43"/>
        <v/>
      </c>
      <c r="P139" s="75" t="str">
        <f t="shared" si="44"/>
        <v/>
      </c>
      <c r="Q139" s="75" t="str">
        <f t="shared" si="45"/>
        <v/>
      </c>
      <c r="R139" s="75" t="str">
        <f t="shared" si="46"/>
        <v/>
      </c>
      <c r="AB139" t="s">
        <v>2001</v>
      </c>
      <c r="AC139" t="s">
        <v>2002</v>
      </c>
      <c r="AD139" s="75" t="s">
        <v>5142</v>
      </c>
      <c r="AE139" s="75" t="s">
        <v>5143</v>
      </c>
      <c r="AF139" s="75" t="s">
        <v>5168</v>
      </c>
      <c r="AG139" s="75" t="s">
        <v>5175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42"/>
        <v/>
      </c>
      <c r="E140" s="85"/>
      <c r="F140" s="80" t="str">
        <f t="shared" si="47"/>
        <v/>
      </c>
      <c r="G140" s="118"/>
      <c r="H140" s="80" t="str">
        <f t="shared" si="48"/>
        <v/>
      </c>
      <c r="I140" s="80" t="str">
        <f t="shared" si="49"/>
        <v/>
      </c>
      <c r="J140" s="117"/>
      <c r="K140" s="117"/>
      <c r="L140" s="117"/>
      <c r="M140" s="84"/>
      <c r="O140" s="75" t="str">
        <f t="shared" si="43"/>
        <v/>
      </c>
      <c r="P140" s="75" t="str">
        <f t="shared" si="44"/>
        <v/>
      </c>
      <c r="Q140" s="75" t="str">
        <f t="shared" si="45"/>
        <v/>
      </c>
      <c r="R140" s="75" t="str">
        <f t="shared" si="46"/>
        <v/>
      </c>
      <c r="AB140" t="s">
        <v>2003</v>
      </c>
      <c r="AC140" t="s">
        <v>2004</v>
      </c>
      <c r="AD140" s="75" t="s">
        <v>5162</v>
      </c>
      <c r="AE140" s="75" t="s">
        <v>5163</v>
      </c>
      <c r="AF140" s="75" t="s">
        <v>5168</v>
      </c>
      <c r="AG140" s="75" t="s">
        <v>5180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42"/>
        <v/>
      </c>
      <c r="E141" s="85"/>
      <c r="F141" s="80" t="str">
        <f t="shared" si="47"/>
        <v/>
      </c>
      <c r="G141" s="118"/>
      <c r="H141" s="80" t="str">
        <f t="shared" si="48"/>
        <v/>
      </c>
      <c r="I141" s="80" t="str">
        <f t="shared" si="49"/>
        <v/>
      </c>
      <c r="J141" s="117"/>
      <c r="K141" s="117"/>
      <c r="L141" s="117"/>
      <c r="M141" s="84"/>
      <c r="O141" s="75" t="str">
        <f t="shared" si="43"/>
        <v/>
      </c>
      <c r="P141" s="75" t="str">
        <f t="shared" si="44"/>
        <v/>
      </c>
      <c r="Q141" s="75" t="str">
        <f t="shared" si="45"/>
        <v/>
      </c>
      <c r="R141" s="75" t="str">
        <f t="shared" si="46"/>
        <v/>
      </c>
      <c r="AB141" t="s">
        <v>2006</v>
      </c>
      <c r="AC141" t="s">
        <v>2007</v>
      </c>
      <c r="AD141" s="75" t="s">
        <v>5142</v>
      </c>
      <c r="AE141" s="75" t="s">
        <v>5143</v>
      </c>
      <c r="AF141" s="75" t="s">
        <v>5168</v>
      </c>
      <c r="AG141" s="75" t="s">
        <v>5175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42"/>
        <v/>
      </c>
      <c r="E142" s="85"/>
      <c r="F142" s="80" t="str">
        <f t="shared" si="47"/>
        <v/>
      </c>
      <c r="G142" s="118"/>
      <c r="H142" s="80" t="str">
        <f t="shared" si="48"/>
        <v/>
      </c>
      <c r="I142" s="80" t="str">
        <f t="shared" si="49"/>
        <v/>
      </c>
      <c r="J142" s="117"/>
      <c r="K142" s="117"/>
      <c r="L142" s="117"/>
      <c r="M142" s="84"/>
      <c r="O142" s="75" t="str">
        <f t="shared" si="43"/>
        <v/>
      </c>
      <c r="P142" s="75" t="str">
        <f t="shared" si="44"/>
        <v/>
      </c>
      <c r="Q142" s="75" t="str">
        <f t="shared" si="45"/>
        <v/>
      </c>
      <c r="R142" s="75" t="str">
        <f t="shared" si="46"/>
        <v/>
      </c>
      <c r="AB142" t="s">
        <v>1653</v>
      </c>
      <c r="AC142" t="s">
        <v>1654</v>
      </c>
      <c r="AD142" s="75" t="s">
        <v>5158</v>
      </c>
      <c r="AE142" s="75" t="s">
        <v>5159</v>
      </c>
      <c r="AF142" s="75" t="s">
        <v>5168</v>
      </c>
      <c r="AG142" s="75" t="s">
        <v>5179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42"/>
        <v/>
      </c>
      <c r="E143" s="85"/>
      <c r="F143" s="80" t="str">
        <f t="shared" si="47"/>
        <v/>
      </c>
      <c r="G143" s="118"/>
      <c r="H143" s="80" t="str">
        <f t="shared" si="48"/>
        <v/>
      </c>
      <c r="I143" s="80" t="str">
        <f t="shared" si="49"/>
        <v/>
      </c>
      <c r="J143" s="117"/>
      <c r="K143" s="117"/>
      <c r="L143" s="117"/>
      <c r="M143" s="84"/>
      <c r="O143" s="75" t="str">
        <f t="shared" si="43"/>
        <v/>
      </c>
      <c r="P143" s="75" t="str">
        <f t="shared" si="44"/>
        <v/>
      </c>
      <c r="Q143" s="75" t="str">
        <f t="shared" si="45"/>
        <v/>
      </c>
      <c r="R143" s="75" t="str">
        <f t="shared" si="46"/>
        <v/>
      </c>
      <c r="AB143" t="s">
        <v>2008</v>
      </c>
      <c r="AC143" t="s">
        <v>1993</v>
      </c>
      <c r="AD143" s="75" t="s">
        <v>5146</v>
      </c>
      <c r="AE143" s="75" t="s">
        <v>5147</v>
      </c>
      <c r="AF143" s="75" t="s">
        <v>5168</v>
      </c>
      <c r="AG143" s="75" t="s">
        <v>5178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42"/>
        <v/>
      </c>
      <c r="E144" s="85"/>
      <c r="F144" s="80" t="str">
        <f t="shared" si="47"/>
        <v/>
      </c>
      <c r="G144" s="118"/>
      <c r="H144" s="80" t="str">
        <f t="shared" si="48"/>
        <v/>
      </c>
      <c r="I144" s="80" t="str">
        <f t="shared" si="49"/>
        <v/>
      </c>
      <c r="J144" s="117"/>
      <c r="K144" s="117"/>
      <c r="L144" s="117"/>
      <c r="M144" s="84"/>
      <c r="O144" s="75" t="str">
        <f t="shared" si="43"/>
        <v/>
      </c>
      <c r="P144" s="75" t="str">
        <f t="shared" si="44"/>
        <v/>
      </c>
      <c r="Q144" s="75" t="str">
        <f t="shared" si="45"/>
        <v/>
      </c>
      <c r="R144" s="75" t="str">
        <f t="shared" si="46"/>
        <v/>
      </c>
      <c r="AB144" t="s">
        <v>2009</v>
      </c>
      <c r="AC144" t="s">
        <v>3480</v>
      </c>
      <c r="AD144" s="75" t="s">
        <v>5142</v>
      </c>
      <c r="AE144" s="75" t="s">
        <v>5143</v>
      </c>
      <c r="AF144" s="75" t="s">
        <v>5168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42"/>
        <v/>
      </c>
      <c r="E145" s="85"/>
      <c r="F145" s="80" t="str">
        <f t="shared" si="47"/>
        <v/>
      </c>
      <c r="G145" s="118"/>
      <c r="H145" s="80" t="str">
        <f t="shared" si="48"/>
        <v/>
      </c>
      <c r="I145" s="80" t="str">
        <f t="shared" si="49"/>
        <v/>
      </c>
      <c r="J145" s="117"/>
      <c r="K145" s="117"/>
      <c r="L145" s="117"/>
      <c r="M145" s="84"/>
      <c r="O145" s="75" t="str">
        <f t="shared" si="43"/>
        <v/>
      </c>
      <c r="P145" s="75" t="str">
        <f t="shared" si="44"/>
        <v/>
      </c>
      <c r="Q145" s="75" t="str">
        <f t="shared" si="45"/>
        <v/>
      </c>
      <c r="R145" s="75" t="str">
        <f t="shared" si="46"/>
        <v/>
      </c>
      <c r="AB145" t="s">
        <v>3481</v>
      </c>
      <c r="AC145" t="s">
        <v>3482</v>
      </c>
      <c r="AD145" s="75" t="s">
        <v>5144</v>
      </c>
      <c r="AE145" s="75" t="s">
        <v>5145</v>
      </c>
      <c r="AF145" s="75" t="s">
        <v>5170</v>
      </c>
      <c r="AG145" s="75" t="s">
        <v>5171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42"/>
        <v/>
      </c>
      <c r="E146" s="85"/>
      <c r="F146" s="80" t="str">
        <f t="shared" si="47"/>
        <v/>
      </c>
      <c r="G146" s="118"/>
      <c r="H146" s="80" t="str">
        <f t="shared" si="48"/>
        <v/>
      </c>
      <c r="I146" s="80" t="str">
        <f t="shared" si="49"/>
        <v/>
      </c>
      <c r="J146" s="117"/>
      <c r="K146" s="117"/>
      <c r="L146" s="117"/>
      <c r="M146" s="84"/>
      <c r="O146" s="75" t="str">
        <f t="shared" si="43"/>
        <v/>
      </c>
      <c r="P146" s="75" t="str">
        <f t="shared" si="44"/>
        <v/>
      </c>
      <c r="Q146" s="75" t="str">
        <f t="shared" si="45"/>
        <v/>
      </c>
      <c r="R146" s="75" t="str">
        <f t="shared" si="46"/>
        <v/>
      </c>
      <c r="AB146" t="s">
        <v>3483</v>
      </c>
      <c r="AC146" t="s">
        <v>3484</v>
      </c>
      <c r="AD146" s="75" t="s">
        <v>5146</v>
      </c>
      <c r="AE146" s="75" t="s">
        <v>5147</v>
      </c>
      <c r="AF146" s="75" t="s">
        <v>5168</v>
      </c>
      <c r="AG146" s="75" t="s">
        <v>5178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42"/>
        <v/>
      </c>
      <c r="E147" s="85"/>
      <c r="F147" s="80" t="str">
        <f t="shared" si="47"/>
        <v/>
      </c>
      <c r="G147" s="118"/>
      <c r="H147" s="80" t="str">
        <f t="shared" si="48"/>
        <v/>
      </c>
      <c r="I147" s="80" t="str">
        <f t="shared" si="49"/>
        <v/>
      </c>
      <c r="J147" s="117"/>
      <c r="K147" s="117"/>
      <c r="L147" s="117"/>
      <c r="M147" s="84"/>
      <c r="O147" s="75" t="str">
        <f t="shared" si="43"/>
        <v/>
      </c>
      <c r="P147" s="75" t="str">
        <f t="shared" si="44"/>
        <v/>
      </c>
      <c r="Q147" s="75" t="str">
        <f t="shared" si="45"/>
        <v/>
      </c>
      <c r="R147" s="75" t="str">
        <f t="shared" si="46"/>
        <v/>
      </c>
      <c r="AB147" t="s">
        <v>956</v>
      </c>
      <c r="AC147" t="s">
        <v>1001</v>
      </c>
      <c r="AD147" s="75" t="s">
        <v>5162</v>
      </c>
      <c r="AE147" s="75" t="s">
        <v>5163</v>
      </c>
      <c r="AF147" s="75" t="s">
        <v>5168</v>
      </c>
      <c r="AG147" s="75" t="s">
        <v>5180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42"/>
        <v/>
      </c>
      <c r="E148" s="85"/>
      <c r="F148" s="80" t="str">
        <f t="shared" si="47"/>
        <v/>
      </c>
      <c r="G148" s="118"/>
      <c r="H148" s="80" t="str">
        <f t="shared" si="48"/>
        <v/>
      </c>
      <c r="I148" s="80" t="str">
        <f t="shared" si="49"/>
        <v/>
      </c>
      <c r="J148" s="117"/>
      <c r="K148" s="117"/>
      <c r="L148" s="117"/>
      <c r="M148" s="84"/>
      <c r="O148" s="75" t="str">
        <f t="shared" si="43"/>
        <v/>
      </c>
      <c r="P148" s="75" t="str">
        <f t="shared" si="44"/>
        <v/>
      </c>
      <c r="Q148" s="75" t="str">
        <f t="shared" si="45"/>
        <v/>
      </c>
      <c r="R148" s="75" t="str">
        <f t="shared" si="46"/>
        <v/>
      </c>
      <c r="AB148" t="s">
        <v>3485</v>
      </c>
      <c r="AC148" t="s">
        <v>3486</v>
      </c>
      <c r="AD148" s="75" t="s">
        <v>5146</v>
      </c>
      <c r="AE148" s="75" t="s">
        <v>5147</v>
      </c>
      <c r="AF148" s="75" t="s">
        <v>5168</v>
      </c>
      <c r="AG148" s="75" t="s">
        <v>5178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42"/>
        <v/>
      </c>
      <c r="E149" s="85"/>
      <c r="F149" s="80" t="str">
        <f t="shared" si="47"/>
        <v/>
      </c>
      <c r="G149" s="118"/>
      <c r="H149" s="80" t="str">
        <f t="shared" si="48"/>
        <v/>
      </c>
      <c r="I149" s="80" t="str">
        <f t="shared" si="49"/>
        <v/>
      </c>
      <c r="J149" s="313"/>
      <c r="K149" s="313"/>
      <c r="L149" s="313"/>
      <c r="M149" s="84"/>
      <c r="O149" s="75" t="str">
        <f t="shared" si="43"/>
        <v/>
      </c>
      <c r="P149" s="75" t="str">
        <f t="shared" si="44"/>
        <v/>
      </c>
      <c r="Q149" s="75" t="str">
        <f t="shared" si="45"/>
        <v/>
      </c>
      <c r="R149" s="75" t="str">
        <f t="shared" si="46"/>
        <v/>
      </c>
      <c r="AB149" t="s">
        <v>48</v>
      </c>
      <c r="AC149" t="s">
        <v>49</v>
      </c>
      <c r="AD149" s="75" t="s">
        <v>5150</v>
      </c>
      <c r="AE149" s="75" t="s">
        <v>5151</v>
      </c>
      <c r="AF149" s="75" t="s">
        <v>5168</v>
      </c>
      <c r="AG149" s="75" t="s">
        <v>5176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42"/>
        <v/>
      </c>
      <c r="E150" s="85"/>
      <c r="F150" s="80" t="str">
        <f t="shared" si="47"/>
        <v/>
      </c>
      <c r="G150" s="118"/>
      <c r="H150" s="80" t="str">
        <f t="shared" si="48"/>
        <v/>
      </c>
      <c r="I150" s="80" t="str">
        <f t="shared" si="49"/>
        <v/>
      </c>
      <c r="J150" s="313"/>
      <c r="K150" s="313"/>
      <c r="L150" s="313"/>
      <c r="M150" s="84"/>
      <c r="O150" s="75" t="str">
        <f t="shared" si="43"/>
        <v/>
      </c>
      <c r="P150" s="75" t="str">
        <f t="shared" si="44"/>
        <v/>
      </c>
      <c r="Q150" s="75" t="str">
        <f t="shared" si="45"/>
        <v/>
      </c>
      <c r="R150" s="75" t="str">
        <f t="shared" si="46"/>
        <v/>
      </c>
      <c r="AB150" t="s">
        <v>58</v>
      </c>
      <c r="AC150" t="s">
        <v>59</v>
      </c>
      <c r="AD150" s="75" t="s">
        <v>5150</v>
      </c>
      <c r="AE150" s="75" t="s">
        <v>5151</v>
      </c>
      <c r="AF150" s="75" t="s">
        <v>5168</v>
      </c>
      <c r="AG150" s="75" t="s">
        <v>5176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42"/>
        <v/>
      </c>
      <c r="E151" s="85"/>
      <c r="F151" s="80" t="str">
        <f t="shared" si="47"/>
        <v/>
      </c>
      <c r="G151" s="118"/>
      <c r="H151" s="80" t="str">
        <f t="shared" si="48"/>
        <v/>
      </c>
      <c r="I151" s="80" t="str">
        <f t="shared" si="49"/>
        <v/>
      </c>
      <c r="J151" s="313"/>
      <c r="K151" s="313"/>
      <c r="L151" s="313"/>
      <c r="M151" s="84"/>
      <c r="O151" s="75" t="str">
        <f t="shared" si="43"/>
        <v/>
      </c>
      <c r="P151" s="75" t="str">
        <f t="shared" si="44"/>
        <v/>
      </c>
      <c r="Q151" s="75" t="str">
        <f t="shared" si="45"/>
        <v/>
      </c>
      <c r="R151" s="75" t="str">
        <f t="shared" si="46"/>
        <v/>
      </c>
      <c r="AB151" t="s">
        <v>61</v>
      </c>
      <c r="AC151" t="s">
        <v>62</v>
      </c>
      <c r="AD151" s="75" t="s">
        <v>5150</v>
      </c>
      <c r="AE151" s="75" t="s">
        <v>5151</v>
      </c>
      <c r="AF151" s="75" t="s">
        <v>5168</v>
      </c>
      <c r="AG151" s="75" t="s">
        <v>5176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42"/>
        <v/>
      </c>
      <c r="E152" s="85"/>
      <c r="F152" s="80" t="str">
        <f t="shared" si="47"/>
        <v/>
      </c>
      <c r="G152" s="118"/>
      <c r="H152" s="80" t="str">
        <f t="shared" si="48"/>
        <v/>
      </c>
      <c r="I152" s="80" t="str">
        <f t="shared" si="49"/>
        <v/>
      </c>
      <c r="J152" s="313"/>
      <c r="K152" s="313"/>
      <c r="L152" s="313"/>
      <c r="M152" s="84"/>
      <c r="O152" s="75" t="str">
        <f t="shared" si="43"/>
        <v/>
      </c>
      <c r="P152" s="75" t="str">
        <f t="shared" si="44"/>
        <v/>
      </c>
      <c r="Q152" s="75" t="str">
        <f t="shared" si="45"/>
        <v/>
      </c>
      <c r="R152" s="75" t="str">
        <f t="shared" si="46"/>
        <v/>
      </c>
      <c r="AB152" t="s">
        <v>63</v>
      </c>
      <c r="AC152" t="s">
        <v>64</v>
      </c>
      <c r="AD152" s="75" t="s">
        <v>5150</v>
      </c>
      <c r="AE152" s="75" t="s">
        <v>5151</v>
      </c>
      <c r="AF152" s="75" t="s">
        <v>5168</v>
      </c>
      <c r="AG152" s="75" t="s">
        <v>5176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42"/>
        <v/>
      </c>
      <c r="E153" s="85"/>
      <c r="F153" s="80" t="str">
        <f t="shared" si="47"/>
        <v/>
      </c>
      <c r="G153" s="118"/>
      <c r="H153" s="80" t="str">
        <f t="shared" si="48"/>
        <v/>
      </c>
      <c r="I153" s="80" t="str">
        <f t="shared" si="49"/>
        <v/>
      </c>
      <c r="J153" s="313"/>
      <c r="K153" s="313"/>
      <c r="L153" s="313"/>
      <c r="M153" s="84"/>
      <c r="O153" s="75" t="str">
        <f t="shared" si="43"/>
        <v/>
      </c>
      <c r="P153" s="75" t="str">
        <f t="shared" si="44"/>
        <v/>
      </c>
      <c r="Q153" s="75" t="str">
        <f t="shared" si="45"/>
        <v/>
      </c>
      <c r="R153" s="75" t="str">
        <f t="shared" si="46"/>
        <v/>
      </c>
      <c r="AB153" t="s">
        <v>674</v>
      </c>
      <c r="AC153" t="s">
        <v>675</v>
      </c>
      <c r="AD153" s="75" t="s">
        <v>5150</v>
      </c>
      <c r="AE153" s="75" t="s">
        <v>5151</v>
      </c>
      <c r="AF153" s="75" t="s">
        <v>5168</v>
      </c>
      <c r="AG153" s="75" t="s">
        <v>5176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42"/>
        <v/>
      </c>
      <c r="E154" s="85"/>
      <c r="F154" s="80" t="str">
        <f t="shared" si="47"/>
        <v/>
      </c>
      <c r="G154" s="118"/>
      <c r="H154" s="80" t="str">
        <f t="shared" si="48"/>
        <v/>
      </c>
      <c r="I154" s="80" t="str">
        <f t="shared" si="49"/>
        <v/>
      </c>
      <c r="J154" s="313"/>
      <c r="K154" s="313"/>
      <c r="L154" s="313"/>
      <c r="M154" s="84"/>
      <c r="O154" s="75" t="str">
        <f t="shared" si="43"/>
        <v/>
      </c>
      <c r="P154" s="75" t="str">
        <f t="shared" si="44"/>
        <v/>
      </c>
      <c r="Q154" s="75" t="str">
        <f t="shared" si="45"/>
        <v/>
      </c>
      <c r="R154" s="75" t="str">
        <f t="shared" si="46"/>
        <v/>
      </c>
      <c r="AB154" t="s">
        <v>68</v>
      </c>
      <c r="AC154" t="s">
        <v>69</v>
      </c>
      <c r="AD154" s="75" t="s">
        <v>5150</v>
      </c>
      <c r="AE154" s="75" t="s">
        <v>5151</v>
      </c>
      <c r="AF154" s="75" t="s">
        <v>5168</v>
      </c>
      <c r="AG154" s="75" t="s">
        <v>5176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42"/>
        <v/>
      </c>
      <c r="E155" s="85"/>
      <c r="F155" s="80" t="str">
        <f t="shared" si="47"/>
        <v/>
      </c>
      <c r="G155" s="118"/>
      <c r="H155" s="80" t="str">
        <f t="shared" si="48"/>
        <v/>
      </c>
      <c r="I155" s="80" t="str">
        <f t="shared" si="49"/>
        <v/>
      </c>
      <c r="J155" s="313"/>
      <c r="K155" s="313"/>
      <c r="L155" s="313"/>
      <c r="M155" s="84"/>
      <c r="O155" s="75" t="str">
        <f t="shared" si="43"/>
        <v/>
      </c>
      <c r="P155" s="75" t="str">
        <f t="shared" si="44"/>
        <v/>
      </c>
      <c r="Q155" s="75" t="str">
        <f t="shared" si="45"/>
        <v/>
      </c>
      <c r="R155" s="75" t="str">
        <f t="shared" si="46"/>
        <v/>
      </c>
      <c r="AB155" t="s">
        <v>70</v>
      </c>
      <c r="AC155" t="s">
        <v>71</v>
      </c>
      <c r="AD155" s="75" t="s">
        <v>5150</v>
      </c>
      <c r="AE155" s="75" t="s">
        <v>5151</v>
      </c>
      <c r="AF155" s="75" t="s">
        <v>5168</v>
      </c>
      <c r="AG155" s="75" t="s">
        <v>5176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42"/>
        <v/>
      </c>
      <c r="E156" s="85"/>
      <c r="F156" s="80" t="str">
        <f t="shared" si="47"/>
        <v/>
      </c>
      <c r="G156" s="118"/>
      <c r="H156" s="80" t="str">
        <f t="shared" si="48"/>
        <v/>
      </c>
      <c r="I156" s="80" t="str">
        <f t="shared" si="49"/>
        <v/>
      </c>
      <c r="J156" s="117"/>
      <c r="K156" s="117"/>
      <c r="L156" s="117"/>
      <c r="M156" s="84"/>
      <c r="O156" s="75" t="str">
        <f t="shared" si="43"/>
        <v/>
      </c>
      <c r="P156" s="75" t="str">
        <f t="shared" si="44"/>
        <v/>
      </c>
      <c r="Q156" s="75" t="str">
        <f t="shared" si="45"/>
        <v/>
      </c>
      <c r="R156" s="75" t="str">
        <f t="shared" si="46"/>
        <v/>
      </c>
      <c r="AB156" s="75" t="s">
        <v>72</v>
      </c>
      <c r="AC156" s="75" t="s">
        <v>73</v>
      </c>
      <c r="AD156" s="75" t="s">
        <v>5150</v>
      </c>
      <c r="AE156" s="75" t="s">
        <v>5151</v>
      </c>
      <c r="AF156" s="75" t="s">
        <v>5168</v>
      </c>
      <c r="AG156" s="75" t="s">
        <v>5176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42"/>
        <v/>
      </c>
      <c r="E157" s="85"/>
      <c r="F157" s="80" t="str">
        <f t="shared" si="47"/>
        <v/>
      </c>
      <c r="G157" s="118"/>
      <c r="H157" s="80" t="str">
        <f t="shared" si="48"/>
        <v/>
      </c>
      <c r="I157" s="80" t="str">
        <f t="shared" si="49"/>
        <v/>
      </c>
      <c r="J157" s="117"/>
      <c r="K157" s="117"/>
      <c r="L157" s="117"/>
      <c r="M157" s="84"/>
      <c r="O157" s="75" t="str">
        <f t="shared" si="43"/>
        <v/>
      </c>
      <c r="P157" s="75" t="str">
        <f t="shared" si="44"/>
        <v/>
      </c>
      <c r="Q157" s="75" t="str">
        <f t="shared" si="45"/>
        <v/>
      </c>
      <c r="R157" s="75" t="str">
        <f t="shared" si="46"/>
        <v/>
      </c>
      <c r="AB157" s="75" t="s">
        <v>75</v>
      </c>
      <c r="AC157" s="75" t="s">
        <v>76</v>
      </c>
      <c r="AD157" s="75" t="s">
        <v>5150</v>
      </c>
      <c r="AE157" s="75" t="s">
        <v>5151</v>
      </c>
      <c r="AF157" s="75" t="s">
        <v>5168</v>
      </c>
      <c r="AG157" s="75" t="s">
        <v>5176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42"/>
        <v/>
      </c>
      <c r="E158" s="85"/>
      <c r="F158" s="80" t="str">
        <f t="shared" si="47"/>
        <v/>
      </c>
      <c r="G158" s="118"/>
      <c r="H158" s="80" t="str">
        <f t="shared" si="48"/>
        <v/>
      </c>
      <c r="I158" s="80" t="str">
        <f t="shared" si="49"/>
        <v/>
      </c>
      <c r="J158" s="117"/>
      <c r="K158" s="117"/>
      <c r="L158" s="117"/>
      <c r="M158" s="84"/>
      <c r="O158" s="75" t="str">
        <f t="shared" si="43"/>
        <v/>
      </c>
      <c r="P158" s="75" t="str">
        <f t="shared" si="44"/>
        <v/>
      </c>
      <c r="Q158" s="75" t="str">
        <f t="shared" si="45"/>
        <v/>
      </c>
      <c r="R158" s="75" t="str">
        <f t="shared" si="46"/>
        <v/>
      </c>
      <c r="AB158" s="75" t="s">
        <v>678</v>
      </c>
      <c r="AC158" s="75" t="s">
        <v>679</v>
      </c>
      <c r="AD158" s="75" t="s">
        <v>5150</v>
      </c>
      <c r="AE158" s="75" t="s">
        <v>5151</v>
      </c>
      <c r="AF158" s="75" t="s">
        <v>5168</v>
      </c>
      <c r="AG158" s="75" t="s">
        <v>5176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42"/>
        <v/>
      </c>
      <c r="E159" s="85"/>
      <c r="F159" s="80" t="str">
        <f t="shared" si="47"/>
        <v/>
      </c>
      <c r="G159" s="118"/>
      <c r="H159" s="80" t="str">
        <f t="shared" si="48"/>
        <v/>
      </c>
      <c r="I159" s="80" t="str">
        <f t="shared" si="49"/>
        <v/>
      </c>
      <c r="J159" s="117"/>
      <c r="K159" s="117"/>
      <c r="L159" s="117"/>
      <c r="M159" s="84"/>
      <c r="O159" s="75" t="str">
        <f t="shared" si="43"/>
        <v/>
      </c>
      <c r="P159" s="75" t="str">
        <f t="shared" si="44"/>
        <v/>
      </c>
      <c r="Q159" s="75" t="str">
        <f t="shared" si="45"/>
        <v/>
      </c>
      <c r="R159" s="75" t="str">
        <f t="shared" si="46"/>
        <v/>
      </c>
      <c r="AB159" s="75" t="s">
        <v>1874</v>
      </c>
      <c r="AC159" s="75" t="s">
        <v>933</v>
      </c>
      <c r="AD159" s="75" t="s">
        <v>5150</v>
      </c>
      <c r="AE159" s="75" t="s">
        <v>5151</v>
      </c>
      <c r="AF159" s="75" t="s">
        <v>5168</v>
      </c>
      <c r="AG159" s="75" t="s">
        <v>5176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42"/>
        <v/>
      </c>
      <c r="E160" s="85"/>
      <c r="F160" s="80" t="str">
        <f t="shared" si="47"/>
        <v/>
      </c>
      <c r="G160" s="118"/>
      <c r="H160" s="80" t="str">
        <f t="shared" si="48"/>
        <v/>
      </c>
      <c r="I160" s="80" t="str">
        <f t="shared" si="49"/>
        <v/>
      </c>
      <c r="J160" s="117"/>
      <c r="K160" s="117"/>
      <c r="L160" s="117"/>
      <c r="M160" s="84"/>
      <c r="O160" s="75" t="str">
        <f t="shared" si="43"/>
        <v/>
      </c>
      <c r="P160" s="75" t="str">
        <f t="shared" si="44"/>
        <v/>
      </c>
      <c r="Q160" s="75" t="str">
        <f t="shared" si="45"/>
        <v/>
      </c>
      <c r="R160" s="75" t="str">
        <f t="shared" si="46"/>
        <v/>
      </c>
      <c r="AB160" s="75" t="s">
        <v>934</v>
      </c>
      <c r="AC160" s="75" t="s">
        <v>935</v>
      </c>
      <c r="AD160" s="75" t="s">
        <v>5150</v>
      </c>
      <c r="AE160" s="75" t="s">
        <v>5151</v>
      </c>
      <c r="AF160" s="75" t="s">
        <v>5168</v>
      </c>
      <c r="AG160" s="75" t="s">
        <v>5176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42"/>
        <v/>
      </c>
      <c r="E161" s="85"/>
      <c r="F161" s="80" t="str">
        <f t="shared" si="47"/>
        <v/>
      </c>
      <c r="G161" s="118"/>
      <c r="H161" s="80" t="str">
        <f t="shared" si="48"/>
        <v/>
      </c>
      <c r="I161" s="80" t="str">
        <f t="shared" si="49"/>
        <v/>
      </c>
      <c r="J161" s="117"/>
      <c r="K161" s="117"/>
      <c r="L161" s="117"/>
      <c r="M161" s="84"/>
      <c r="O161" s="75" t="str">
        <f t="shared" si="43"/>
        <v/>
      </c>
      <c r="P161" s="75" t="str">
        <f t="shared" si="44"/>
        <v/>
      </c>
      <c r="Q161" s="75" t="str">
        <f t="shared" si="45"/>
        <v/>
      </c>
      <c r="R161" s="75" t="str">
        <f t="shared" si="46"/>
        <v/>
      </c>
      <c r="AB161" s="75" t="s">
        <v>680</v>
      </c>
      <c r="AC161" s="75" t="s">
        <v>681</v>
      </c>
      <c r="AD161" s="75" t="s">
        <v>5150</v>
      </c>
      <c r="AE161" s="75" t="s">
        <v>5151</v>
      </c>
      <c r="AF161" s="75" t="s">
        <v>5168</v>
      </c>
      <c r="AG161" s="75" t="s">
        <v>5176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42"/>
        <v/>
      </c>
      <c r="E162" s="85"/>
      <c r="F162" s="80" t="str">
        <f t="shared" si="47"/>
        <v/>
      </c>
      <c r="G162" s="118"/>
      <c r="H162" s="80" t="str">
        <f t="shared" si="48"/>
        <v/>
      </c>
      <c r="I162" s="80" t="str">
        <f t="shared" si="49"/>
        <v/>
      </c>
      <c r="J162" s="117"/>
      <c r="K162" s="117"/>
      <c r="L162" s="117"/>
      <c r="M162" s="84"/>
      <c r="O162" s="75" t="str">
        <f t="shared" si="43"/>
        <v/>
      </c>
      <c r="P162" s="75" t="str">
        <f t="shared" si="44"/>
        <v/>
      </c>
      <c r="Q162" s="75" t="str">
        <f t="shared" si="45"/>
        <v/>
      </c>
      <c r="R162" s="75" t="str">
        <f t="shared" si="46"/>
        <v/>
      </c>
      <c r="AB162" s="75" t="s">
        <v>672</v>
      </c>
      <c r="AC162" s="75" t="s">
        <v>673</v>
      </c>
      <c r="AD162" s="75" t="s">
        <v>5150</v>
      </c>
      <c r="AE162" s="75" t="s">
        <v>5151</v>
      </c>
      <c r="AF162" s="75" t="s">
        <v>5168</v>
      </c>
      <c r="AG162" s="75" t="s">
        <v>5176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42"/>
        <v/>
      </c>
      <c r="E163" s="85"/>
      <c r="F163" s="80" t="str">
        <f t="shared" si="47"/>
        <v/>
      </c>
      <c r="G163" s="118"/>
      <c r="H163" s="80" t="str">
        <f t="shared" si="48"/>
        <v/>
      </c>
      <c r="I163" s="80" t="str">
        <f t="shared" si="49"/>
        <v/>
      </c>
      <c r="J163" s="117"/>
      <c r="K163" s="117"/>
      <c r="L163" s="117"/>
      <c r="M163" s="84"/>
      <c r="O163" s="75" t="str">
        <f t="shared" si="43"/>
        <v/>
      </c>
      <c r="P163" s="75" t="str">
        <f t="shared" si="44"/>
        <v/>
      </c>
      <c r="Q163" s="75" t="str">
        <f t="shared" si="45"/>
        <v/>
      </c>
      <c r="R163" s="75" t="str">
        <f t="shared" si="46"/>
        <v/>
      </c>
      <c r="AB163" s="75" t="s">
        <v>92</v>
      </c>
      <c r="AC163" s="75" t="s">
        <v>1737</v>
      </c>
      <c r="AD163" s="75" t="s">
        <v>5150</v>
      </c>
      <c r="AE163" s="75" t="s">
        <v>5151</v>
      </c>
      <c r="AF163" s="75" t="s">
        <v>5168</v>
      </c>
      <c r="AG163" s="75" t="s">
        <v>5176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42"/>
        <v/>
      </c>
      <c r="E164" s="85"/>
      <c r="F164" s="80" t="str">
        <f t="shared" si="47"/>
        <v/>
      </c>
      <c r="G164" s="118"/>
      <c r="H164" s="80" t="str">
        <f t="shared" si="48"/>
        <v/>
      </c>
      <c r="I164" s="80" t="str">
        <f t="shared" si="49"/>
        <v/>
      </c>
      <c r="J164" s="117"/>
      <c r="K164" s="117"/>
      <c r="L164" s="117"/>
      <c r="M164" s="84"/>
      <c r="O164" s="75" t="str">
        <f t="shared" si="43"/>
        <v/>
      </c>
      <c r="P164" s="75" t="str">
        <f t="shared" si="44"/>
        <v/>
      </c>
      <c r="Q164" s="75" t="str">
        <f t="shared" si="45"/>
        <v/>
      </c>
      <c r="R164" s="75" t="str">
        <f t="shared" si="46"/>
        <v/>
      </c>
      <c r="AB164" s="75" t="s">
        <v>117</v>
      </c>
      <c r="AC164" s="75" t="s">
        <v>1738</v>
      </c>
      <c r="AD164" s="75" t="s">
        <v>5150</v>
      </c>
      <c r="AE164" s="75" t="s">
        <v>5151</v>
      </c>
      <c r="AF164" s="75" t="s">
        <v>5168</v>
      </c>
      <c r="AG164" s="75" t="s">
        <v>5176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42"/>
        <v/>
      </c>
      <c r="E165" s="85"/>
      <c r="F165" s="80" t="str">
        <f t="shared" si="47"/>
        <v/>
      </c>
      <c r="G165" s="118"/>
      <c r="H165" s="80" t="str">
        <f t="shared" si="48"/>
        <v/>
      </c>
      <c r="I165" s="80" t="str">
        <f t="shared" si="49"/>
        <v/>
      </c>
      <c r="J165" s="117"/>
      <c r="K165" s="117"/>
      <c r="L165" s="117"/>
      <c r="M165" s="84"/>
      <c r="O165" s="75" t="str">
        <f t="shared" si="43"/>
        <v/>
      </c>
      <c r="P165" s="75" t="str">
        <f t="shared" si="44"/>
        <v/>
      </c>
      <c r="Q165" s="75" t="str">
        <f t="shared" si="45"/>
        <v/>
      </c>
      <c r="R165" s="75" t="str">
        <f t="shared" si="46"/>
        <v/>
      </c>
      <c r="AB165" s="75" t="s">
        <v>1909</v>
      </c>
      <c r="AC165" s="75" t="s">
        <v>1910</v>
      </c>
      <c r="AD165" s="75" t="s">
        <v>5150</v>
      </c>
      <c r="AE165" s="75" t="s">
        <v>5151</v>
      </c>
      <c r="AF165" s="75" t="s">
        <v>5168</v>
      </c>
      <c r="AG165" s="75" t="s">
        <v>5176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42"/>
        <v/>
      </c>
      <c r="E166" s="85"/>
      <c r="F166" s="80" t="str">
        <f t="shared" si="47"/>
        <v/>
      </c>
      <c r="G166" s="118"/>
      <c r="H166" s="80" t="str">
        <f t="shared" si="48"/>
        <v/>
      </c>
      <c r="I166" s="80" t="str">
        <f t="shared" si="49"/>
        <v/>
      </c>
      <c r="J166" s="117"/>
      <c r="K166" s="117"/>
      <c r="L166" s="117"/>
      <c r="M166" s="84"/>
      <c r="O166" s="75" t="str">
        <f t="shared" si="43"/>
        <v/>
      </c>
      <c r="P166" s="75" t="str">
        <f t="shared" si="44"/>
        <v/>
      </c>
      <c r="Q166" s="75" t="str">
        <f t="shared" si="45"/>
        <v/>
      </c>
      <c r="R166" s="75" t="str">
        <f t="shared" si="46"/>
        <v/>
      </c>
      <c r="AB166" s="75" t="s">
        <v>124</v>
      </c>
      <c r="AC166" s="75" t="s">
        <v>1739</v>
      </c>
      <c r="AD166" s="75" t="s">
        <v>5150</v>
      </c>
      <c r="AE166" s="75" t="s">
        <v>5151</v>
      </c>
      <c r="AF166" s="75" t="s">
        <v>5168</v>
      </c>
      <c r="AG166" s="75" t="s">
        <v>5176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42"/>
        <v/>
      </c>
      <c r="E167" s="85"/>
      <c r="F167" s="80" t="str">
        <f t="shared" si="47"/>
        <v/>
      </c>
      <c r="G167" s="118"/>
      <c r="H167" s="80" t="str">
        <f t="shared" si="48"/>
        <v/>
      </c>
      <c r="I167" s="80" t="str">
        <f t="shared" si="49"/>
        <v/>
      </c>
      <c r="J167" s="117"/>
      <c r="K167" s="117"/>
      <c r="L167" s="117"/>
      <c r="M167" s="84"/>
      <c r="O167" s="75" t="str">
        <f t="shared" si="43"/>
        <v/>
      </c>
      <c r="P167" s="75" t="str">
        <f t="shared" si="44"/>
        <v/>
      </c>
      <c r="Q167" s="75" t="str">
        <f t="shared" si="45"/>
        <v/>
      </c>
      <c r="R167" s="75" t="str">
        <f t="shared" si="46"/>
        <v/>
      </c>
      <c r="AB167" s="75" t="s">
        <v>130</v>
      </c>
      <c r="AC167" s="75" t="s">
        <v>1740</v>
      </c>
      <c r="AD167" s="75" t="s">
        <v>5150</v>
      </c>
      <c r="AE167" s="75" t="s">
        <v>5151</v>
      </c>
      <c r="AF167" s="75" t="s">
        <v>5168</v>
      </c>
      <c r="AG167" s="75" t="s">
        <v>5176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42"/>
        <v/>
      </c>
      <c r="E168" s="85"/>
      <c r="F168" s="80" t="str">
        <f t="shared" si="47"/>
        <v/>
      </c>
      <c r="G168" s="118"/>
      <c r="H168" s="80" t="str">
        <f t="shared" si="48"/>
        <v/>
      </c>
      <c r="I168" s="80" t="str">
        <f t="shared" si="49"/>
        <v/>
      </c>
      <c r="J168" s="117"/>
      <c r="K168" s="117"/>
      <c r="L168" s="117"/>
      <c r="M168" s="84"/>
      <c r="O168" s="75" t="str">
        <f t="shared" si="43"/>
        <v/>
      </c>
      <c r="P168" s="75" t="str">
        <f t="shared" si="44"/>
        <v/>
      </c>
      <c r="Q168" s="75" t="str">
        <f t="shared" si="45"/>
        <v/>
      </c>
      <c r="R168" s="75" t="str">
        <f t="shared" si="46"/>
        <v/>
      </c>
      <c r="AB168" s="75" t="s">
        <v>132</v>
      </c>
      <c r="AC168" s="75" t="s">
        <v>1741</v>
      </c>
      <c r="AD168" s="75" t="s">
        <v>5150</v>
      </c>
      <c r="AE168" s="75" t="s">
        <v>5151</v>
      </c>
      <c r="AF168" s="75" t="s">
        <v>5168</v>
      </c>
      <c r="AG168" s="75" t="s">
        <v>5176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42"/>
        <v/>
      </c>
      <c r="E169" s="85"/>
      <c r="F169" s="80" t="str">
        <f t="shared" si="47"/>
        <v/>
      </c>
      <c r="G169" s="118"/>
      <c r="H169" s="80" t="str">
        <f t="shared" si="48"/>
        <v/>
      </c>
      <c r="I169" s="80" t="str">
        <f t="shared" si="49"/>
        <v/>
      </c>
      <c r="J169" s="117"/>
      <c r="K169" s="117"/>
      <c r="L169" s="117"/>
      <c r="M169" s="84"/>
      <c r="O169" s="75" t="str">
        <f t="shared" si="43"/>
        <v/>
      </c>
      <c r="P169" s="75" t="str">
        <f t="shared" si="44"/>
        <v/>
      </c>
      <c r="Q169" s="75" t="str">
        <f t="shared" si="45"/>
        <v/>
      </c>
      <c r="R169" s="75" t="str">
        <f t="shared" si="46"/>
        <v/>
      </c>
      <c r="AB169" s="75" t="s">
        <v>134</v>
      </c>
      <c r="AC169" s="75" t="s">
        <v>1911</v>
      </c>
      <c r="AD169" s="75" t="s">
        <v>5150</v>
      </c>
      <c r="AE169" s="75" t="s">
        <v>5151</v>
      </c>
      <c r="AF169" s="75" t="s">
        <v>5168</v>
      </c>
      <c r="AG169" s="75" t="s">
        <v>5176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42"/>
        <v/>
      </c>
      <c r="E170" s="85"/>
      <c r="F170" s="80" t="str">
        <f t="shared" si="47"/>
        <v/>
      </c>
      <c r="G170" s="118"/>
      <c r="H170" s="80" t="str">
        <f t="shared" si="48"/>
        <v/>
      </c>
      <c r="I170" s="80" t="str">
        <f t="shared" si="49"/>
        <v/>
      </c>
      <c r="J170" s="117"/>
      <c r="K170" s="117"/>
      <c r="L170" s="117"/>
      <c r="M170" s="84"/>
      <c r="O170" s="75" t="str">
        <f t="shared" si="43"/>
        <v/>
      </c>
      <c r="P170" s="75" t="str">
        <f t="shared" si="44"/>
        <v/>
      </c>
      <c r="Q170" s="75" t="str">
        <f t="shared" si="45"/>
        <v/>
      </c>
      <c r="R170" s="75" t="str">
        <f t="shared" si="46"/>
        <v/>
      </c>
      <c r="AB170" s="75" t="s">
        <v>138</v>
      </c>
      <c r="AC170" s="75" t="s">
        <v>1912</v>
      </c>
      <c r="AD170" s="75" t="s">
        <v>5150</v>
      </c>
      <c r="AE170" s="75" t="s">
        <v>5151</v>
      </c>
      <c r="AF170" s="75" t="s">
        <v>5168</v>
      </c>
      <c r="AG170" s="75" t="s">
        <v>5176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42"/>
        <v/>
      </c>
      <c r="E171" s="85"/>
      <c r="F171" s="80" t="str">
        <f t="shared" si="47"/>
        <v/>
      </c>
      <c r="G171" s="118"/>
      <c r="H171" s="80" t="str">
        <f t="shared" si="48"/>
        <v/>
      </c>
      <c r="I171" s="80" t="str">
        <f t="shared" si="49"/>
        <v/>
      </c>
      <c r="J171" s="117"/>
      <c r="K171" s="117"/>
      <c r="L171" s="117"/>
      <c r="M171" s="84"/>
      <c r="O171" s="75" t="str">
        <f t="shared" si="43"/>
        <v/>
      </c>
      <c r="P171" s="75" t="str">
        <f t="shared" si="44"/>
        <v/>
      </c>
      <c r="Q171" s="75" t="str">
        <f t="shared" si="45"/>
        <v/>
      </c>
      <c r="R171" s="75" t="str">
        <f t="shared" si="46"/>
        <v/>
      </c>
      <c r="AB171" s="75" t="s">
        <v>1655</v>
      </c>
      <c r="AC171" s="75" t="s">
        <v>1656</v>
      </c>
      <c r="AD171" s="75" t="s">
        <v>5150</v>
      </c>
      <c r="AE171" s="75" t="s">
        <v>5151</v>
      </c>
      <c r="AF171" s="75" t="s">
        <v>5168</v>
      </c>
      <c r="AG171" s="75" t="s">
        <v>5176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42"/>
        <v/>
      </c>
      <c r="E172" s="85"/>
      <c r="F172" s="80" t="str">
        <f t="shared" si="47"/>
        <v/>
      </c>
      <c r="G172" s="118"/>
      <c r="H172" s="80" t="str">
        <f t="shared" si="48"/>
        <v/>
      </c>
      <c r="I172" s="80" t="str">
        <f t="shared" si="49"/>
        <v/>
      </c>
      <c r="J172" s="117"/>
      <c r="K172" s="117"/>
      <c r="L172" s="117"/>
      <c r="M172" s="84"/>
      <c r="O172" s="75" t="str">
        <f t="shared" si="43"/>
        <v/>
      </c>
      <c r="P172" s="75" t="str">
        <f t="shared" si="44"/>
        <v/>
      </c>
      <c r="Q172" s="75" t="str">
        <f t="shared" si="45"/>
        <v/>
      </c>
      <c r="R172" s="75" t="str">
        <f t="shared" si="46"/>
        <v/>
      </c>
      <c r="AB172" s="75" t="s">
        <v>142</v>
      </c>
      <c r="AC172" s="75" t="s">
        <v>143</v>
      </c>
      <c r="AD172" s="75" t="s">
        <v>5150</v>
      </c>
      <c r="AE172" s="75" t="s">
        <v>5151</v>
      </c>
      <c r="AF172" s="75" t="s">
        <v>5168</v>
      </c>
      <c r="AG172" s="75" t="s">
        <v>5176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42"/>
        <v/>
      </c>
      <c r="E173" s="85"/>
      <c r="F173" s="80" t="str">
        <f t="shared" si="47"/>
        <v/>
      </c>
      <c r="G173" s="118"/>
      <c r="H173" s="80" t="str">
        <f t="shared" si="48"/>
        <v/>
      </c>
      <c r="I173" s="80" t="str">
        <f t="shared" si="49"/>
        <v/>
      </c>
      <c r="J173" s="117"/>
      <c r="K173" s="117"/>
      <c r="L173" s="117"/>
      <c r="M173" s="84"/>
      <c r="O173" s="75" t="str">
        <f t="shared" si="43"/>
        <v/>
      </c>
      <c r="P173" s="75" t="str">
        <f t="shared" si="44"/>
        <v/>
      </c>
      <c r="Q173" s="75" t="str">
        <f t="shared" si="45"/>
        <v/>
      </c>
      <c r="R173" s="75" t="str">
        <f t="shared" si="46"/>
        <v/>
      </c>
      <c r="AB173" s="75" t="s">
        <v>142</v>
      </c>
      <c r="AC173" s="75" t="s">
        <v>143</v>
      </c>
      <c r="AD173" s="75" t="s">
        <v>5160</v>
      </c>
      <c r="AE173" s="75" t="s">
        <v>5161</v>
      </c>
      <c r="AF173" s="75" t="s">
        <v>5168</v>
      </c>
      <c r="AG173" s="75" t="s">
        <v>5181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42"/>
        <v/>
      </c>
      <c r="E174" s="85"/>
      <c r="F174" s="80" t="str">
        <f t="shared" si="47"/>
        <v/>
      </c>
      <c r="G174" s="118"/>
      <c r="H174" s="80" t="str">
        <f t="shared" si="48"/>
        <v/>
      </c>
      <c r="I174" s="80" t="str">
        <f t="shared" si="49"/>
        <v/>
      </c>
      <c r="J174" s="117"/>
      <c r="K174" s="117"/>
      <c r="L174" s="117"/>
      <c r="M174" s="84"/>
      <c r="O174" s="75" t="str">
        <f t="shared" si="43"/>
        <v/>
      </c>
      <c r="P174" s="75" t="str">
        <f t="shared" si="44"/>
        <v/>
      </c>
      <c r="Q174" s="75" t="str">
        <f t="shared" si="45"/>
        <v/>
      </c>
      <c r="R174" s="75" t="str">
        <f t="shared" si="46"/>
        <v/>
      </c>
      <c r="AB174" s="75" t="s">
        <v>144</v>
      </c>
      <c r="AC174" s="75" t="s">
        <v>1742</v>
      </c>
      <c r="AD174" s="75" t="s">
        <v>5150</v>
      </c>
      <c r="AE174" s="75" t="s">
        <v>5151</v>
      </c>
      <c r="AF174" s="75" t="s">
        <v>5168</v>
      </c>
      <c r="AG174" s="75" t="s">
        <v>5176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42"/>
        <v/>
      </c>
      <c r="E175" s="85"/>
      <c r="F175" s="80" t="str">
        <f t="shared" si="47"/>
        <v/>
      </c>
      <c r="G175" s="118"/>
      <c r="H175" s="80" t="str">
        <f t="shared" si="48"/>
        <v/>
      </c>
      <c r="I175" s="80" t="str">
        <f t="shared" si="49"/>
        <v/>
      </c>
      <c r="J175" s="117"/>
      <c r="K175" s="117"/>
      <c r="L175" s="117"/>
      <c r="M175" s="84"/>
      <c r="O175" s="75" t="str">
        <f t="shared" si="43"/>
        <v/>
      </c>
      <c r="P175" s="75" t="str">
        <f t="shared" si="44"/>
        <v/>
      </c>
      <c r="Q175" s="75" t="str">
        <f t="shared" si="45"/>
        <v/>
      </c>
      <c r="R175" s="75" t="str">
        <f t="shared" si="46"/>
        <v/>
      </c>
      <c r="AB175" s="75" t="s">
        <v>145</v>
      </c>
      <c r="AC175" s="75" t="s">
        <v>1234</v>
      </c>
      <c r="AD175" s="75" t="s">
        <v>5150</v>
      </c>
      <c r="AE175" s="75" t="s">
        <v>5151</v>
      </c>
      <c r="AF175" s="75" t="s">
        <v>5168</v>
      </c>
      <c r="AG175" s="75" t="s">
        <v>5176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42"/>
        <v/>
      </c>
      <c r="E176" s="85"/>
      <c r="F176" s="80" t="str">
        <f t="shared" si="47"/>
        <v/>
      </c>
      <c r="G176" s="118"/>
      <c r="H176" s="80" t="str">
        <f t="shared" si="48"/>
        <v/>
      </c>
      <c r="I176" s="80" t="str">
        <f t="shared" si="49"/>
        <v/>
      </c>
      <c r="J176" s="117"/>
      <c r="K176" s="117"/>
      <c r="L176" s="117"/>
      <c r="M176" s="84"/>
      <c r="O176" s="75" t="str">
        <f t="shared" si="43"/>
        <v/>
      </c>
      <c r="P176" s="75" t="str">
        <f t="shared" si="44"/>
        <v/>
      </c>
      <c r="Q176" s="75" t="str">
        <f t="shared" si="45"/>
        <v/>
      </c>
      <c r="R176" s="75" t="str">
        <f t="shared" si="46"/>
        <v/>
      </c>
      <c r="AB176" s="75" t="s">
        <v>174</v>
      </c>
      <c r="AC176" s="75" t="s">
        <v>1235</v>
      </c>
      <c r="AD176" s="75" t="s">
        <v>5150</v>
      </c>
      <c r="AE176" s="75" t="s">
        <v>5151</v>
      </c>
      <c r="AF176" s="75" t="s">
        <v>5168</v>
      </c>
      <c r="AG176" s="75" t="s">
        <v>5176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42"/>
        <v/>
      </c>
      <c r="E177" s="85"/>
      <c r="F177" s="80" t="str">
        <f t="shared" si="47"/>
        <v/>
      </c>
      <c r="G177" s="118"/>
      <c r="H177" s="80" t="str">
        <f t="shared" si="48"/>
        <v/>
      </c>
      <c r="I177" s="80" t="str">
        <f t="shared" si="49"/>
        <v/>
      </c>
      <c r="J177" s="117"/>
      <c r="K177" s="117"/>
      <c r="L177" s="117"/>
      <c r="M177" s="84"/>
      <c r="O177" s="75" t="str">
        <f t="shared" si="43"/>
        <v/>
      </c>
      <c r="P177" s="75" t="str">
        <f t="shared" si="44"/>
        <v/>
      </c>
      <c r="Q177" s="75" t="str">
        <f t="shared" si="45"/>
        <v/>
      </c>
      <c r="R177" s="75" t="str">
        <f t="shared" si="46"/>
        <v/>
      </c>
      <c r="AB177" s="75" t="s">
        <v>177</v>
      </c>
      <c r="AC177" s="75" t="s">
        <v>1236</v>
      </c>
      <c r="AD177" s="75" t="s">
        <v>5150</v>
      </c>
      <c r="AE177" s="75" t="s">
        <v>5151</v>
      </c>
      <c r="AF177" s="75" t="s">
        <v>5168</v>
      </c>
      <c r="AG177" s="75" t="s">
        <v>5176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42"/>
        <v/>
      </c>
      <c r="E178" s="85"/>
      <c r="F178" s="80" t="str">
        <f t="shared" si="47"/>
        <v/>
      </c>
      <c r="G178" s="118"/>
      <c r="H178" s="80" t="str">
        <f t="shared" si="48"/>
        <v/>
      </c>
      <c r="I178" s="80" t="str">
        <f t="shared" si="49"/>
        <v/>
      </c>
      <c r="J178" s="117"/>
      <c r="K178" s="117"/>
      <c r="L178" s="117"/>
      <c r="M178" s="84"/>
      <c r="O178" s="75" t="str">
        <f t="shared" si="43"/>
        <v/>
      </c>
      <c r="P178" s="75" t="str">
        <f t="shared" si="44"/>
        <v/>
      </c>
      <c r="Q178" s="75" t="str">
        <f t="shared" si="45"/>
        <v/>
      </c>
      <c r="R178" s="75" t="str">
        <f t="shared" si="46"/>
        <v/>
      </c>
      <c r="AB178" s="75" t="s">
        <v>180</v>
      </c>
      <c r="AC178" s="75" t="s">
        <v>1237</v>
      </c>
      <c r="AD178" s="75" t="s">
        <v>5150</v>
      </c>
      <c r="AE178" s="75" t="s">
        <v>5151</v>
      </c>
      <c r="AF178" s="75" t="s">
        <v>5168</v>
      </c>
      <c r="AG178" s="75" t="s">
        <v>5176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42"/>
        <v/>
      </c>
      <c r="E179" s="85"/>
      <c r="F179" s="80" t="str">
        <f t="shared" si="47"/>
        <v/>
      </c>
      <c r="G179" s="118"/>
      <c r="H179" s="80" t="str">
        <f t="shared" si="48"/>
        <v/>
      </c>
      <c r="I179" s="80" t="str">
        <f t="shared" si="49"/>
        <v/>
      </c>
      <c r="J179" s="117"/>
      <c r="K179" s="117"/>
      <c r="L179" s="117"/>
      <c r="M179" s="84"/>
      <c r="O179" s="75" t="str">
        <f t="shared" si="43"/>
        <v/>
      </c>
      <c r="P179" s="75" t="str">
        <f t="shared" si="44"/>
        <v/>
      </c>
      <c r="Q179" s="75" t="str">
        <f t="shared" si="45"/>
        <v/>
      </c>
      <c r="R179" s="75" t="str">
        <f t="shared" si="46"/>
        <v/>
      </c>
      <c r="AB179" s="75" t="s">
        <v>184</v>
      </c>
      <c r="AC179" s="75" t="s">
        <v>1238</v>
      </c>
      <c r="AD179" s="75" t="s">
        <v>5150</v>
      </c>
      <c r="AE179" s="75" t="s">
        <v>5151</v>
      </c>
      <c r="AF179" s="75" t="s">
        <v>5168</v>
      </c>
      <c r="AG179" s="75" t="s">
        <v>5176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42"/>
        <v/>
      </c>
      <c r="E180" s="85"/>
      <c r="F180" s="80" t="str">
        <f t="shared" si="47"/>
        <v/>
      </c>
      <c r="G180" s="118"/>
      <c r="H180" s="80" t="str">
        <f t="shared" si="48"/>
        <v/>
      </c>
      <c r="I180" s="80" t="str">
        <f t="shared" si="49"/>
        <v/>
      </c>
      <c r="J180" s="117"/>
      <c r="K180" s="117"/>
      <c r="L180" s="117"/>
      <c r="M180" s="84"/>
      <c r="O180" s="75" t="str">
        <f t="shared" si="43"/>
        <v/>
      </c>
      <c r="P180" s="75" t="str">
        <f t="shared" si="44"/>
        <v/>
      </c>
      <c r="Q180" s="75" t="str">
        <f t="shared" si="45"/>
        <v/>
      </c>
      <c r="R180" s="75" t="str">
        <f t="shared" si="46"/>
        <v/>
      </c>
      <c r="AB180" s="75" t="s">
        <v>185</v>
      </c>
      <c r="AC180" s="75" t="s">
        <v>1239</v>
      </c>
      <c r="AD180" s="75" t="s">
        <v>5150</v>
      </c>
      <c r="AE180" s="75" t="s">
        <v>5151</v>
      </c>
      <c r="AF180" s="75" t="s">
        <v>5168</v>
      </c>
      <c r="AG180" s="75" t="s">
        <v>5176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42"/>
        <v/>
      </c>
      <c r="E181" s="85"/>
      <c r="F181" s="80" t="str">
        <f t="shared" si="47"/>
        <v/>
      </c>
      <c r="G181" s="118"/>
      <c r="H181" s="80" t="str">
        <f t="shared" si="48"/>
        <v/>
      </c>
      <c r="I181" s="80" t="str">
        <f t="shared" si="49"/>
        <v/>
      </c>
      <c r="J181" s="117"/>
      <c r="K181" s="117"/>
      <c r="L181" s="117"/>
      <c r="M181" s="84"/>
      <c r="O181" s="75" t="str">
        <f t="shared" si="43"/>
        <v/>
      </c>
      <c r="P181" s="75" t="str">
        <f t="shared" si="44"/>
        <v/>
      </c>
      <c r="Q181" s="75" t="str">
        <f t="shared" si="45"/>
        <v/>
      </c>
      <c r="R181" s="75" t="str">
        <f t="shared" si="46"/>
        <v/>
      </c>
      <c r="AB181" s="75" t="s">
        <v>187</v>
      </c>
      <c r="AC181" s="75" t="s">
        <v>1240</v>
      </c>
      <c r="AD181" s="75" t="s">
        <v>5150</v>
      </c>
      <c r="AE181" s="75" t="s">
        <v>5151</v>
      </c>
      <c r="AF181" s="75" t="s">
        <v>5168</v>
      </c>
      <c r="AG181" s="75" t="s">
        <v>5176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42"/>
        <v/>
      </c>
      <c r="E182" s="85"/>
      <c r="F182" s="80" t="str">
        <f t="shared" si="47"/>
        <v/>
      </c>
      <c r="G182" s="118"/>
      <c r="H182" s="80" t="str">
        <f t="shared" si="48"/>
        <v/>
      </c>
      <c r="I182" s="80" t="str">
        <f t="shared" si="49"/>
        <v/>
      </c>
      <c r="J182" s="117"/>
      <c r="K182" s="117"/>
      <c r="L182" s="117"/>
      <c r="M182" s="84"/>
      <c r="O182" s="75" t="str">
        <f t="shared" si="43"/>
        <v/>
      </c>
      <c r="P182" s="75" t="str">
        <f t="shared" si="44"/>
        <v/>
      </c>
      <c r="Q182" s="75" t="str">
        <f t="shared" si="45"/>
        <v/>
      </c>
      <c r="R182" s="75" t="str">
        <f t="shared" si="46"/>
        <v/>
      </c>
      <c r="AB182" s="75" t="s">
        <v>193</v>
      </c>
      <c r="AC182" s="75" t="s">
        <v>1241</v>
      </c>
      <c r="AD182" s="75" t="s">
        <v>5150</v>
      </c>
      <c r="AE182" s="75" t="s">
        <v>5151</v>
      </c>
      <c r="AF182" s="75" t="s">
        <v>5168</v>
      </c>
      <c r="AG182" s="75" t="s">
        <v>5176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42"/>
        <v/>
      </c>
      <c r="E183" s="85"/>
      <c r="F183" s="80" t="str">
        <f t="shared" si="47"/>
        <v/>
      </c>
      <c r="G183" s="118"/>
      <c r="H183" s="80" t="str">
        <f t="shared" si="48"/>
        <v/>
      </c>
      <c r="I183" s="80" t="str">
        <f t="shared" si="49"/>
        <v/>
      </c>
      <c r="J183" s="117"/>
      <c r="K183" s="117"/>
      <c r="L183" s="117"/>
      <c r="M183" s="84"/>
      <c r="O183" s="75" t="str">
        <f t="shared" si="43"/>
        <v/>
      </c>
      <c r="P183" s="75" t="str">
        <f t="shared" si="44"/>
        <v/>
      </c>
      <c r="Q183" s="75" t="str">
        <f t="shared" si="45"/>
        <v/>
      </c>
      <c r="R183" s="75" t="str">
        <f t="shared" si="46"/>
        <v/>
      </c>
      <c r="AB183" s="75" t="s">
        <v>194</v>
      </c>
      <c r="AC183" s="75" t="s">
        <v>1242</v>
      </c>
      <c r="AD183" s="75" t="s">
        <v>5150</v>
      </c>
      <c r="AE183" s="75" t="s">
        <v>5151</v>
      </c>
      <c r="AF183" s="75" t="s">
        <v>5168</v>
      </c>
      <c r="AG183" s="75" t="s">
        <v>5176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42"/>
        <v/>
      </c>
      <c r="E184" s="85"/>
      <c r="F184" s="80" t="str">
        <f t="shared" si="47"/>
        <v/>
      </c>
      <c r="G184" s="118"/>
      <c r="H184" s="80" t="str">
        <f t="shared" si="48"/>
        <v/>
      </c>
      <c r="I184" s="80" t="str">
        <f t="shared" si="49"/>
        <v/>
      </c>
      <c r="J184" s="117"/>
      <c r="K184" s="117"/>
      <c r="L184" s="117"/>
      <c r="M184" s="84"/>
      <c r="O184" s="75" t="str">
        <f t="shared" si="43"/>
        <v/>
      </c>
      <c r="P184" s="75" t="str">
        <f t="shared" si="44"/>
        <v/>
      </c>
      <c r="Q184" s="75" t="str">
        <f t="shared" si="45"/>
        <v/>
      </c>
      <c r="R184" s="75" t="str">
        <f t="shared" si="46"/>
        <v/>
      </c>
      <c r="AB184" s="75" t="s">
        <v>1913</v>
      </c>
      <c r="AC184" s="75" t="s">
        <v>1914</v>
      </c>
      <c r="AD184" s="75" t="s">
        <v>5150</v>
      </c>
      <c r="AE184" s="75" t="s">
        <v>5151</v>
      </c>
      <c r="AF184" s="75" t="s">
        <v>5168</v>
      </c>
      <c r="AG184" s="75" t="s">
        <v>5176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42"/>
        <v/>
      </c>
      <c r="E185" s="85"/>
      <c r="F185" s="80" t="str">
        <f t="shared" si="47"/>
        <v/>
      </c>
      <c r="G185" s="118"/>
      <c r="H185" s="80" t="str">
        <f t="shared" si="48"/>
        <v/>
      </c>
      <c r="I185" s="80" t="str">
        <f t="shared" si="49"/>
        <v/>
      </c>
      <c r="J185" s="117"/>
      <c r="K185" s="117"/>
      <c r="L185" s="117"/>
      <c r="M185" s="84"/>
      <c r="O185" s="75" t="str">
        <f t="shared" si="43"/>
        <v/>
      </c>
      <c r="P185" s="75" t="str">
        <f t="shared" si="44"/>
        <v/>
      </c>
      <c r="Q185" s="75" t="str">
        <f t="shared" si="45"/>
        <v/>
      </c>
      <c r="R185" s="75" t="str">
        <f t="shared" si="46"/>
        <v/>
      </c>
      <c r="AB185" s="75" t="s">
        <v>670</v>
      </c>
      <c r="AC185" s="75" t="s">
        <v>671</v>
      </c>
      <c r="AD185" s="75" t="s">
        <v>5150</v>
      </c>
      <c r="AE185" s="75" t="s">
        <v>5151</v>
      </c>
      <c r="AF185" s="75" t="s">
        <v>5168</v>
      </c>
      <c r="AG185" s="75" t="s">
        <v>5176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42"/>
        <v/>
      </c>
      <c r="E186" s="85"/>
      <c r="F186" s="80" t="str">
        <f t="shared" si="47"/>
        <v/>
      </c>
      <c r="G186" s="118"/>
      <c r="H186" s="80" t="str">
        <f t="shared" si="48"/>
        <v/>
      </c>
      <c r="I186" s="80" t="str">
        <f t="shared" si="49"/>
        <v/>
      </c>
      <c r="J186" s="117"/>
      <c r="K186" s="117"/>
      <c r="L186" s="117"/>
      <c r="M186" s="84"/>
      <c r="O186" s="75" t="str">
        <f t="shared" si="43"/>
        <v/>
      </c>
      <c r="P186" s="75" t="str">
        <f t="shared" si="44"/>
        <v/>
      </c>
      <c r="Q186" s="75" t="str">
        <f t="shared" si="45"/>
        <v/>
      </c>
      <c r="R186" s="75" t="str">
        <f t="shared" si="46"/>
        <v/>
      </c>
      <c r="AB186" s="75" t="s">
        <v>1657</v>
      </c>
      <c r="AC186" s="75" t="s">
        <v>1915</v>
      </c>
      <c r="AD186" s="75" t="s">
        <v>5150</v>
      </c>
      <c r="AE186" s="75" t="s">
        <v>5151</v>
      </c>
      <c r="AF186" s="75" t="s">
        <v>5168</v>
      </c>
      <c r="AG186" s="75" t="s">
        <v>5176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42"/>
        <v/>
      </c>
      <c r="E187" s="85"/>
      <c r="F187" s="80" t="str">
        <f t="shared" si="47"/>
        <v/>
      </c>
      <c r="G187" s="118"/>
      <c r="H187" s="80" t="str">
        <f t="shared" si="48"/>
        <v/>
      </c>
      <c r="I187" s="80" t="str">
        <f t="shared" si="49"/>
        <v/>
      </c>
      <c r="J187" s="117"/>
      <c r="K187" s="117"/>
      <c r="L187" s="117"/>
      <c r="M187" s="84"/>
      <c r="O187" s="75" t="str">
        <f t="shared" si="43"/>
        <v/>
      </c>
      <c r="P187" s="75" t="str">
        <f t="shared" si="44"/>
        <v/>
      </c>
      <c r="Q187" s="75" t="str">
        <f t="shared" si="45"/>
        <v/>
      </c>
      <c r="R187" s="75" t="str">
        <f t="shared" si="46"/>
        <v/>
      </c>
      <c r="AB187" s="75" t="s">
        <v>1744</v>
      </c>
      <c r="AC187" s="75" t="s">
        <v>1916</v>
      </c>
      <c r="AD187" s="75" t="s">
        <v>5150</v>
      </c>
      <c r="AE187" s="75" t="s">
        <v>5151</v>
      </c>
      <c r="AF187" s="75" t="s">
        <v>5168</v>
      </c>
      <c r="AG187" s="75" t="s">
        <v>5176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42"/>
        <v/>
      </c>
      <c r="E188" s="85"/>
      <c r="F188" s="80" t="str">
        <f t="shared" si="47"/>
        <v/>
      </c>
      <c r="G188" s="118"/>
      <c r="H188" s="80" t="str">
        <f t="shared" si="48"/>
        <v/>
      </c>
      <c r="I188" s="80" t="str">
        <f t="shared" si="49"/>
        <v/>
      </c>
      <c r="J188" s="117"/>
      <c r="K188" s="117"/>
      <c r="L188" s="117"/>
      <c r="M188" s="84"/>
      <c r="O188" s="75" t="str">
        <f t="shared" si="43"/>
        <v/>
      </c>
      <c r="P188" s="75" t="str">
        <f t="shared" si="44"/>
        <v/>
      </c>
      <c r="Q188" s="75" t="str">
        <f t="shared" si="45"/>
        <v/>
      </c>
      <c r="R188" s="75" t="str">
        <f t="shared" si="46"/>
        <v/>
      </c>
      <c r="AB188" s="75" t="s">
        <v>1917</v>
      </c>
      <c r="AC188" s="75" t="s">
        <v>1918</v>
      </c>
      <c r="AD188" s="75" t="s">
        <v>5150</v>
      </c>
      <c r="AE188" s="75" t="s">
        <v>5151</v>
      </c>
      <c r="AF188" s="75" t="s">
        <v>5168</v>
      </c>
      <c r="AG188" s="75" t="s">
        <v>5176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42"/>
        <v/>
      </c>
      <c r="E189" s="85"/>
      <c r="F189" s="80" t="str">
        <f t="shared" si="47"/>
        <v/>
      </c>
      <c r="G189" s="118"/>
      <c r="H189" s="80" t="str">
        <f t="shared" si="48"/>
        <v/>
      </c>
      <c r="I189" s="80" t="str">
        <f t="shared" si="49"/>
        <v/>
      </c>
      <c r="J189" s="117"/>
      <c r="K189" s="117"/>
      <c r="L189" s="117"/>
      <c r="M189" s="84"/>
      <c r="O189" s="75" t="str">
        <f t="shared" si="43"/>
        <v/>
      </c>
      <c r="P189" s="75" t="str">
        <f t="shared" si="44"/>
        <v/>
      </c>
      <c r="Q189" s="75" t="str">
        <f t="shared" si="45"/>
        <v/>
      </c>
      <c r="R189" s="75" t="str">
        <f t="shared" si="46"/>
        <v/>
      </c>
      <c r="AB189" s="75" t="s">
        <v>1919</v>
      </c>
      <c r="AC189" s="75" t="s">
        <v>1920</v>
      </c>
      <c r="AD189" s="75" t="s">
        <v>5150</v>
      </c>
      <c r="AE189" s="75" t="s">
        <v>5151</v>
      </c>
      <c r="AF189" s="75" t="s">
        <v>5168</v>
      </c>
      <c r="AG189" s="75" t="s">
        <v>5176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42"/>
        <v/>
      </c>
      <c r="E190" s="85"/>
      <c r="F190" s="80" t="str">
        <f t="shared" si="47"/>
        <v/>
      </c>
      <c r="G190" s="118"/>
      <c r="H190" s="80" t="str">
        <f t="shared" si="48"/>
        <v/>
      </c>
      <c r="I190" s="80" t="str">
        <f t="shared" si="49"/>
        <v/>
      </c>
      <c r="J190" s="117"/>
      <c r="K190" s="117"/>
      <c r="L190" s="117"/>
      <c r="M190" s="84"/>
      <c r="O190" s="75" t="str">
        <f t="shared" si="43"/>
        <v/>
      </c>
      <c r="P190" s="75" t="str">
        <f t="shared" si="44"/>
        <v/>
      </c>
      <c r="Q190" s="75" t="str">
        <f t="shared" si="45"/>
        <v/>
      </c>
      <c r="R190" s="75" t="str">
        <f t="shared" si="46"/>
        <v/>
      </c>
      <c r="AB190" s="75" t="s">
        <v>3487</v>
      </c>
      <c r="AC190" s="75" t="s">
        <v>3488</v>
      </c>
      <c r="AD190" s="75" t="s">
        <v>5150</v>
      </c>
      <c r="AE190" s="75" t="s">
        <v>5151</v>
      </c>
      <c r="AF190" s="75" t="s">
        <v>5168</v>
      </c>
      <c r="AG190" s="75" t="s">
        <v>5176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42"/>
        <v/>
      </c>
      <c r="E191" s="85"/>
      <c r="F191" s="80" t="str">
        <f t="shared" si="47"/>
        <v/>
      </c>
      <c r="G191" s="118"/>
      <c r="H191" s="80" t="str">
        <f t="shared" si="48"/>
        <v/>
      </c>
      <c r="I191" s="80" t="str">
        <f t="shared" si="49"/>
        <v/>
      </c>
      <c r="J191" s="117"/>
      <c r="K191" s="117"/>
      <c r="L191" s="117"/>
      <c r="M191" s="84"/>
      <c r="O191" s="75" t="str">
        <f t="shared" si="43"/>
        <v/>
      </c>
      <c r="P191" s="75" t="str">
        <f t="shared" si="44"/>
        <v/>
      </c>
      <c r="Q191" s="75" t="str">
        <f t="shared" si="45"/>
        <v/>
      </c>
      <c r="R191" s="75" t="str">
        <f t="shared" si="46"/>
        <v/>
      </c>
      <c r="AB191" s="75" t="s">
        <v>676</v>
      </c>
      <c r="AC191" s="75" t="s">
        <v>677</v>
      </c>
      <c r="AD191" s="75" t="s">
        <v>5150</v>
      </c>
      <c r="AE191" s="75" t="s">
        <v>5151</v>
      </c>
      <c r="AF191" s="75" t="s">
        <v>5168</v>
      </c>
      <c r="AG191" s="75" t="s">
        <v>5176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42"/>
        <v/>
      </c>
      <c r="E192" s="85"/>
      <c r="F192" s="80" t="str">
        <f t="shared" si="47"/>
        <v/>
      </c>
      <c r="G192" s="118"/>
      <c r="H192" s="80" t="str">
        <f t="shared" si="48"/>
        <v/>
      </c>
      <c r="I192" s="80" t="str">
        <f t="shared" si="49"/>
        <v/>
      </c>
      <c r="J192" s="117"/>
      <c r="K192" s="117"/>
      <c r="L192" s="117"/>
      <c r="M192" s="84"/>
      <c r="O192" s="75" t="str">
        <f t="shared" si="43"/>
        <v/>
      </c>
      <c r="P192" s="75" t="str">
        <f t="shared" si="44"/>
        <v/>
      </c>
      <c r="Q192" s="75" t="str">
        <f t="shared" si="45"/>
        <v/>
      </c>
      <c r="R192" s="75" t="str">
        <f t="shared" si="46"/>
        <v/>
      </c>
      <c r="AB192" s="75" t="s">
        <v>233</v>
      </c>
      <c r="AC192" s="75" t="s">
        <v>1652</v>
      </c>
      <c r="AD192" s="75" t="s">
        <v>5150</v>
      </c>
      <c r="AE192" s="75" t="s">
        <v>5151</v>
      </c>
      <c r="AF192" s="75" t="s">
        <v>5168</v>
      </c>
      <c r="AG192" s="75" t="s">
        <v>5176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42"/>
        <v/>
      </c>
      <c r="E193" s="85"/>
      <c r="F193" s="80" t="str">
        <f t="shared" si="47"/>
        <v/>
      </c>
      <c r="G193" s="118"/>
      <c r="H193" s="80" t="str">
        <f t="shared" si="48"/>
        <v/>
      </c>
      <c r="I193" s="80" t="str">
        <f t="shared" si="49"/>
        <v/>
      </c>
      <c r="J193" s="117"/>
      <c r="K193" s="117"/>
      <c r="L193" s="117"/>
      <c r="M193" s="84"/>
      <c r="O193" s="75" t="str">
        <f t="shared" si="43"/>
        <v/>
      </c>
      <c r="P193" s="75" t="str">
        <f t="shared" si="44"/>
        <v/>
      </c>
      <c r="Q193" s="75" t="str">
        <f t="shared" si="45"/>
        <v/>
      </c>
      <c r="R193" s="75" t="str">
        <f t="shared" si="46"/>
        <v/>
      </c>
      <c r="AB193" s="75" t="s">
        <v>683</v>
      </c>
      <c r="AC193" s="75" t="s">
        <v>684</v>
      </c>
      <c r="AD193" s="75" t="s">
        <v>5150</v>
      </c>
      <c r="AE193" s="75" t="s">
        <v>5151</v>
      </c>
      <c r="AF193" s="75" t="s">
        <v>5168</v>
      </c>
      <c r="AG193" s="75" t="s">
        <v>5176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42"/>
        <v/>
      </c>
      <c r="E194" s="85"/>
      <c r="F194" s="80" t="str">
        <f t="shared" si="47"/>
        <v/>
      </c>
      <c r="G194" s="118"/>
      <c r="H194" s="80" t="str">
        <f t="shared" si="48"/>
        <v/>
      </c>
      <c r="I194" s="80" t="str">
        <f t="shared" si="49"/>
        <v/>
      </c>
      <c r="J194" s="117"/>
      <c r="K194" s="117"/>
      <c r="L194" s="117"/>
      <c r="M194" s="84"/>
      <c r="O194" s="75" t="str">
        <f t="shared" si="43"/>
        <v/>
      </c>
      <c r="P194" s="75" t="str">
        <f t="shared" si="44"/>
        <v/>
      </c>
      <c r="Q194" s="75" t="str">
        <f t="shared" si="45"/>
        <v/>
      </c>
      <c r="R194" s="75" t="str">
        <f t="shared" si="46"/>
        <v/>
      </c>
      <c r="AB194" s="75" t="s">
        <v>1999</v>
      </c>
      <c r="AC194" s="75" t="s">
        <v>1993</v>
      </c>
      <c r="AD194" s="75" t="s">
        <v>5150</v>
      </c>
      <c r="AE194" s="75" t="s">
        <v>5151</v>
      </c>
      <c r="AF194" s="75" t="s">
        <v>5168</v>
      </c>
      <c r="AG194" s="75" t="s">
        <v>5176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50">IFERROR(VLOOKUP(C195,$S$6:$T$24,2,FALSE),"")</f>
        <v/>
      </c>
      <c r="E195" s="85"/>
      <c r="F195" s="80" t="str">
        <f t="shared" si="47"/>
        <v/>
      </c>
      <c r="G195" s="118"/>
      <c r="H195" s="80" t="str">
        <f t="shared" si="48"/>
        <v/>
      </c>
      <c r="I195" s="80" t="str">
        <f t="shared" si="49"/>
        <v/>
      </c>
      <c r="J195" s="117"/>
      <c r="K195" s="117"/>
      <c r="L195" s="117"/>
      <c r="M195" s="84"/>
      <c r="O195" s="75" t="str">
        <f t="shared" si="43"/>
        <v/>
      </c>
      <c r="P195" s="75" t="str">
        <f t="shared" si="44"/>
        <v/>
      </c>
      <c r="Q195" s="75" t="str">
        <f t="shared" si="45"/>
        <v/>
      </c>
      <c r="R195" s="75" t="str">
        <f t="shared" si="46"/>
        <v/>
      </c>
      <c r="AB195" s="75" t="s">
        <v>2000</v>
      </c>
      <c r="AC195" s="75" t="s">
        <v>3476</v>
      </c>
      <c r="AD195" s="75" t="s">
        <v>5150</v>
      </c>
      <c r="AE195" s="75" t="s">
        <v>5151</v>
      </c>
      <c r="AF195" s="75" t="s">
        <v>5168</v>
      </c>
      <c r="AG195" s="75" t="s">
        <v>5176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50"/>
        <v/>
      </c>
      <c r="E196" s="85"/>
      <c r="F196" s="80" t="str">
        <f t="shared" si="47"/>
        <v/>
      </c>
      <c r="G196" s="118"/>
      <c r="H196" s="80" t="str">
        <f t="shared" si="48"/>
        <v/>
      </c>
      <c r="I196" s="80" t="str">
        <f t="shared" si="49"/>
        <v/>
      </c>
      <c r="J196" s="117"/>
      <c r="K196" s="117"/>
      <c r="L196" s="117"/>
      <c r="M196" s="84"/>
      <c r="O196" s="75" t="str">
        <f t="shared" ref="O196:O259" si="51">LEFT(E196,3)</f>
        <v/>
      </c>
      <c r="P196" s="75" t="str">
        <f t="shared" ref="P196:P259" si="52">LEFT(E196,2)</f>
        <v/>
      </c>
      <c r="Q196" s="75" t="str">
        <f t="shared" ref="Q196:Q259" si="53">LEFT(C196,3)</f>
        <v/>
      </c>
      <c r="R196" s="75" t="str">
        <f t="shared" ref="R196:R259" si="54">MID(I196,2,2)</f>
        <v/>
      </c>
      <c r="AB196" s="75" t="s">
        <v>3489</v>
      </c>
      <c r="AC196" s="75" t="s">
        <v>3490</v>
      </c>
      <c r="AD196" s="75" t="s">
        <v>5150</v>
      </c>
      <c r="AE196" s="75" t="s">
        <v>5151</v>
      </c>
      <c r="AF196" s="75" t="s">
        <v>5168</v>
      </c>
      <c r="AG196" s="75" t="s">
        <v>5176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50"/>
        <v/>
      </c>
      <c r="E197" s="85"/>
      <c r="F197" s="80" t="str">
        <f t="shared" si="47"/>
        <v/>
      </c>
      <c r="G197" s="118"/>
      <c r="H197" s="80" t="str">
        <f t="shared" si="48"/>
        <v/>
      </c>
      <c r="I197" s="80" t="str">
        <f t="shared" si="49"/>
        <v/>
      </c>
      <c r="J197" s="117"/>
      <c r="K197" s="117"/>
      <c r="L197" s="117"/>
      <c r="M197" s="84"/>
      <c r="O197" s="75" t="str">
        <f t="shared" si="51"/>
        <v/>
      </c>
      <c r="P197" s="75" t="str">
        <f t="shared" si="52"/>
        <v/>
      </c>
      <c r="Q197" s="75" t="str">
        <f t="shared" si="53"/>
        <v/>
      </c>
      <c r="R197" s="75" t="str">
        <f t="shared" si="54"/>
        <v/>
      </c>
      <c r="AB197" s="75" t="s">
        <v>687</v>
      </c>
      <c r="AC197" s="75" t="s">
        <v>688</v>
      </c>
      <c r="AD197" s="75" t="s">
        <v>5144</v>
      </c>
      <c r="AE197" s="75" t="s">
        <v>5145</v>
      </c>
      <c r="AF197" s="75" t="s">
        <v>5170</v>
      </c>
      <c r="AG197" s="75" t="s">
        <v>5171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50"/>
        <v/>
      </c>
      <c r="E198" s="85"/>
      <c r="F198" s="80" t="str">
        <f t="shared" si="47"/>
        <v/>
      </c>
      <c r="G198" s="118"/>
      <c r="H198" s="80" t="str">
        <f t="shared" si="48"/>
        <v/>
      </c>
      <c r="I198" s="80" t="str">
        <f t="shared" si="49"/>
        <v/>
      </c>
      <c r="J198" s="117"/>
      <c r="K198" s="117"/>
      <c r="L198" s="117"/>
      <c r="M198" s="84"/>
      <c r="O198" s="75" t="str">
        <f t="shared" si="51"/>
        <v/>
      </c>
      <c r="P198" s="75" t="str">
        <f t="shared" si="52"/>
        <v/>
      </c>
      <c r="Q198" s="75" t="str">
        <f t="shared" si="53"/>
        <v/>
      </c>
      <c r="R198" s="75" t="str">
        <f t="shared" si="54"/>
        <v/>
      </c>
      <c r="AB198" s="75" t="s">
        <v>689</v>
      </c>
      <c r="AC198" s="75" t="s">
        <v>690</v>
      </c>
      <c r="AD198" s="75" t="s">
        <v>5144</v>
      </c>
      <c r="AE198" s="75" t="s">
        <v>5145</v>
      </c>
      <c r="AF198" s="75" t="s">
        <v>5170</v>
      </c>
      <c r="AG198" s="75" t="s">
        <v>5171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50"/>
        <v/>
      </c>
      <c r="E199" s="85"/>
      <c r="F199" s="80" t="str">
        <f t="shared" si="47"/>
        <v/>
      </c>
      <c r="G199" s="118"/>
      <c r="H199" s="80" t="str">
        <f t="shared" si="48"/>
        <v/>
      </c>
      <c r="I199" s="80" t="str">
        <f t="shared" si="49"/>
        <v/>
      </c>
      <c r="J199" s="117"/>
      <c r="K199" s="117"/>
      <c r="L199" s="117"/>
      <c r="M199" s="84"/>
      <c r="O199" s="75" t="str">
        <f t="shared" si="51"/>
        <v/>
      </c>
      <c r="P199" s="75" t="str">
        <f t="shared" si="52"/>
        <v/>
      </c>
      <c r="Q199" s="75" t="str">
        <f t="shared" si="53"/>
        <v/>
      </c>
      <c r="R199" s="75" t="str">
        <f t="shared" si="54"/>
        <v/>
      </c>
      <c r="AB199" s="75" t="s">
        <v>937</v>
      </c>
      <c r="AC199" s="75" t="s">
        <v>938</v>
      </c>
      <c r="AD199" s="75" t="s">
        <v>5144</v>
      </c>
      <c r="AE199" s="75" t="s">
        <v>5145</v>
      </c>
      <c r="AF199" s="75" t="s">
        <v>5170</v>
      </c>
      <c r="AG199" s="75" t="s">
        <v>5171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50"/>
        <v/>
      </c>
      <c r="E200" s="85"/>
      <c r="F200" s="80" t="str">
        <f t="shared" si="47"/>
        <v/>
      </c>
      <c r="G200" s="118"/>
      <c r="H200" s="80" t="str">
        <f t="shared" si="48"/>
        <v/>
      </c>
      <c r="I200" s="80" t="str">
        <f t="shared" si="49"/>
        <v/>
      </c>
      <c r="J200" s="117"/>
      <c r="K200" s="117"/>
      <c r="L200" s="117"/>
      <c r="M200" s="84"/>
      <c r="O200" s="75" t="str">
        <f t="shared" si="51"/>
        <v/>
      </c>
      <c r="P200" s="75" t="str">
        <f t="shared" si="52"/>
        <v/>
      </c>
      <c r="Q200" s="75" t="str">
        <f t="shared" si="53"/>
        <v/>
      </c>
      <c r="R200" s="75" t="str">
        <f t="shared" si="54"/>
        <v/>
      </c>
      <c r="AB200" s="75" t="s">
        <v>691</v>
      </c>
      <c r="AC200" s="75" t="s">
        <v>692</v>
      </c>
      <c r="AD200" s="75" t="s">
        <v>5144</v>
      </c>
      <c r="AE200" s="75" t="s">
        <v>5145</v>
      </c>
      <c r="AF200" s="75" t="s">
        <v>5170</v>
      </c>
      <c r="AG200" s="75" t="s">
        <v>5171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50"/>
        <v/>
      </c>
      <c r="E201" s="85"/>
      <c r="F201" s="80" t="str">
        <f t="shared" si="47"/>
        <v/>
      </c>
      <c r="G201" s="118"/>
      <c r="H201" s="80" t="str">
        <f t="shared" si="48"/>
        <v/>
      </c>
      <c r="I201" s="80" t="str">
        <f t="shared" si="49"/>
        <v/>
      </c>
      <c r="J201" s="117"/>
      <c r="K201" s="117"/>
      <c r="L201" s="117"/>
      <c r="M201" s="84"/>
      <c r="O201" s="75" t="str">
        <f t="shared" si="51"/>
        <v/>
      </c>
      <c r="P201" s="75" t="str">
        <f t="shared" si="52"/>
        <v/>
      </c>
      <c r="Q201" s="75" t="str">
        <f t="shared" si="53"/>
        <v/>
      </c>
      <c r="R201" s="75" t="str">
        <f t="shared" si="54"/>
        <v/>
      </c>
      <c r="AB201" s="75" t="s">
        <v>939</v>
      </c>
      <c r="AC201" s="75" t="s">
        <v>933</v>
      </c>
      <c r="AD201" s="75" t="s">
        <v>5144</v>
      </c>
      <c r="AE201" s="75" t="s">
        <v>5145</v>
      </c>
      <c r="AF201" s="75" t="s">
        <v>5170</v>
      </c>
      <c r="AG201" s="75" t="s">
        <v>5171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50"/>
        <v/>
      </c>
      <c r="E202" s="85"/>
      <c r="F202" s="80" t="str">
        <f t="shared" ref="F202:F265" si="55">IFERROR(VLOOKUP(E202,$V$5:$X$129,2,FALSE),"")</f>
        <v/>
      </c>
      <c r="G202" s="118"/>
      <c r="H202" s="80" t="str">
        <f t="shared" ref="H202:H265" si="56">IFERROR(VLOOKUP(G202,$AB$6:$AC$327,2,FALSE),"")</f>
        <v/>
      </c>
      <c r="I202" s="80" t="str">
        <f t="shared" ref="I202:I265" si="57">IFERROR(VLOOKUP(G202,$AB$6:$AF$327,3,FALSE),"")</f>
        <v/>
      </c>
      <c r="J202" s="117"/>
      <c r="K202" s="117"/>
      <c r="L202" s="117"/>
      <c r="M202" s="84"/>
      <c r="O202" s="75" t="str">
        <f t="shared" si="51"/>
        <v/>
      </c>
      <c r="P202" s="75" t="str">
        <f t="shared" si="52"/>
        <v/>
      </c>
      <c r="Q202" s="75" t="str">
        <f t="shared" si="53"/>
        <v/>
      </c>
      <c r="R202" s="75" t="str">
        <f t="shared" si="54"/>
        <v/>
      </c>
      <c r="AB202" s="75" t="s">
        <v>693</v>
      </c>
      <c r="AC202" s="75" t="s">
        <v>1743</v>
      </c>
      <c r="AD202" s="75" t="s">
        <v>5144</v>
      </c>
      <c r="AE202" s="75" t="s">
        <v>5145</v>
      </c>
      <c r="AF202" s="75" t="s">
        <v>5170</v>
      </c>
      <c r="AG202" s="75" t="s">
        <v>5171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50"/>
        <v/>
      </c>
      <c r="E203" s="85"/>
      <c r="F203" s="80" t="str">
        <f t="shared" si="55"/>
        <v/>
      </c>
      <c r="G203" s="118"/>
      <c r="H203" s="80" t="str">
        <f t="shared" si="56"/>
        <v/>
      </c>
      <c r="I203" s="80" t="str">
        <f t="shared" si="57"/>
        <v/>
      </c>
      <c r="J203" s="117"/>
      <c r="K203" s="117"/>
      <c r="L203" s="117"/>
      <c r="M203" s="84"/>
      <c r="O203" s="75" t="str">
        <f t="shared" si="51"/>
        <v/>
      </c>
      <c r="P203" s="75" t="str">
        <f t="shared" si="52"/>
        <v/>
      </c>
      <c r="Q203" s="75" t="str">
        <f t="shared" si="53"/>
        <v/>
      </c>
      <c r="R203" s="75" t="str">
        <f t="shared" si="54"/>
        <v/>
      </c>
      <c r="AB203" s="75" t="s">
        <v>694</v>
      </c>
      <c r="AC203" s="75" t="s">
        <v>1243</v>
      </c>
      <c r="AD203" s="75" t="s">
        <v>5144</v>
      </c>
      <c r="AE203" s="75" t="s">
        <v>5145</v>
      </c>
      <c r="AF203" s="75" t="s">
        <v>5170</v>
      </c>
      <c r="AG203" s="75" t="s">
        <v>5171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50"/>
        <v/>
      </c>
      <c r="E204" s="85"/>
      <c r="F204" s="80" t="str">
        <f t="shared" si="55"/>
        <v/>
      </c>
      <c r="G204" s="118"/>
      <c r="H204" s="80" t="str">
        <f t="shared" si="56"/>
        <v/>
      </c>
      <c r="I204" s="80" t="str">
        <f t="shared" si="57"/>
        <v/>
      </c>
      <c r="J204" s="117"/>
      <c r="K204" s="117"/>
      <c r="L204" s="117"/>
      <c r="M204" s="84"/>
      <c r="O204" s="75" t="str">
        <f t="shared" si="51"/>
        <v/>
      </c>
      <c r="P204" s="75" t="str">
        <f t="shared" si="52"/>
        <v/>
      </c>
      <c r="Q204" s="75" t="str">
        <f t="shared" si="53"/>
        <v/>
      </c>
      <c r="R204" s="75" t="str">
        <f t="shared" si="54"/>
        <v/>
      </c>
      <c r="AB204" s="75" t="s">
        <v>695</v>
      </c>
      <c r="AC204" s="75" t="s">
        <v>696</v>
      </c>
      <c r="AD204" s="75" t="s">
        <v>5144</v>
      </c>
      <c r="AE204" s="75" t="s">
        <v>5145</v>
      </c>
      <c r="AF204" s="75" t="s">
        <v>5170</v>
      </c>
      <c r="AG204" s="75" t="s">
        <v>5171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50"/>
        <v/>
      </c>
      <c r="E205" s="85"/>
      <c r="F205" s="80" t="str">
        <f t="shared" si="55"/>
        <v/>
      </c>
      <c r="G205" s="118"/>
      <c r="H205" s="80" t="str">
        <f t="shared" si="56"/>
        <v/>
      </c>
      <c r="I205" s="80" t="str">
        <f t="shared" si="57"/>
        <v/>
      </c>
      <c r="J205" s="117"/>
      <c r="K205" s="117"/>
      <c r="L205" s="117"/>
      <c r="M205" s="84"/>
      <c r="O205" s="75" t="str">
        <f t="shared" si="51"/>
        <v/>
      </c>
      <c r="P205" s="75" t="str">
        <f t="shared" si="52"/>
        <v/>
      </c>
      <c r="Q205" s="75" t="str">
        <f t="shared" si="53"/>
        <v/>
      </c>
      <c r="R205" s="75" t="str">
        <f t="shared" si="54"/>
        <v/>
      </c>
      <c r="AB205" s="75" t="s">
        <v>697</v>
      </c>
      <c r="AC205" s="75" t="s">
        <v>682</v>
      </c>
      <c r="AD205" s="75" t="s">
        <v>5144</v>
      </c>
      <c r="AE205" s="75" t="s">
        <v>5145</v>
      </c>
      <c r="AF205" s="75" t="s">
        <v>5170</v>
      </c>
      <c r="AG205" s="75" t="s">
        <v>5171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50"/>
        <v/>
      </c>
      <c r="E206" s="85"/>
      <c r="F206" s="80" t="str">
        <f t="shared" si="55"/>
        <v/>
      </c>
      <c r="G206" s="118"/>
      <c r="H206" s="80" t="str">
        <f t="shared" si="56"/>
        <v/>
      </c>
      <c r="I206" s="80" t="str">
        <f t="shared" si="57"/>
        <v/>
      </c>
      <c r="J206" s="117"/>
      <c r="K206" s="117"/>
      <c r="L206" s="117"/>
      <c r="M206" s="84"/>
      <c r="O206" s="75" t="str">
        <f t="shared" si="51"/>
        <v/>
      </c>
      <c r="P206" s="75" t="str">
        <f t="shared" si="52"/>
        <v/>
      </c>
      <c r="Q206" s="75" t="str">
        <f t="shared" si="53"/>
        <v/>
      </c>
      <c r="R206" s="75" t="str">
        <f t="shared" si="54"/>
        <v/>
      </c>
      <c r="AB206" s="75" t="s">
        <v>1992</v>
      </c>
      <c r="AC206" s="75" t="s">
        <v>1993</v>
      </c>
      <c r="AD206" s="75" t="s">
        <v>5144</v>
      </c>
      <c r="AE206" s="75" t="s">
        <v>5145</v>
      </c>
      <c r="AF206" s="75" t="s">
        <v>5170</v>
      </c>
      <c r="AG206" s="75" t="s">
        <v>5171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50"/>
        <v/>
      </c>
      <c r="E207" s="85"/>
      <c r="F207" s="80" t="str">
        <f t="shared" si="55"/>
        <v/>
      </c>
      <c r="G207" s="118"/>
      <c r="H207" s="80" t="str">
        <f t="shared" si="56"/>
        <v/>
      </c>
      <c r="I207" s="80" t="str">
        <f t="shared" si="57"/>
        <v/>
      </c>
      <c r="J207" s="117"/>
      <c r="K207" s="117"/>
      <c r="L207" s="117"/>
      <c r="M207" s="84"/>
      <c r="O207" s="75" t="str">
        <f t="shared" si="51"/>
        <v/>
      </c>
      <c r="P207" s="75" t="str">
        <f t="shared" si="52"/>
        <v/>
      </c>
      <c r="Q207" s="75" t="str">
        <f t="shared" si="53"/>
        <v/>
      </c>
      <c r="R207" s="75" t="str">
        <f t="shared" si="54"/>
        <v/>
      </c>
      <c r="AB207" s="75" t="s">
        <v>1994</v>
      </c>
      <c r="AC207" s="75" t="s">
        <v>3476</v>
      </c>
      <c r="AD207" s="75" t="s">
        <v>5144</v>
      </c>
      <c r="AE207" s="75" t="s">
        <v>5145</v>
      </c>
      <c r="AF207" s="75" t="s">
        <v>5170</v>
      </c>
      <c r="AG207" s="75" t="s">
        <v>5171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50"/>
        <v/>
      </c>
      <c r="E208" s="85"/>
      <c r="F208" s="80" t="str">
        <f t="shared" si="55"/>
        <v/>
      </c>
      <c r="G208" s="118"/>
      <c r="H208" s="80" t="str">
        <f t="shared" si="56"/>
        <v/>
      </c>
      <c r="I208" s="80" t="str">
        <f t="shared" si="57"/>
        <v/>
      </c>
      <c r="J208" s="117"/>
      <c r="K208" s="117"/>
      <c r="L208" s="117"/>
      <c r="M208" s="84"/>
      <c r="O208" s="75" t="str">
        <f t="shared" si="51"/>
        <v/>
      </c>
      <c r="P208" s="75" t="str">
        <f t="shared" si="52"/>
        <v/>
      </c>
      <c r="Q208" s="75" t="str">
        <f t="shared" si="53"/>
        <v/>
      </c>
      <c r="R208" s="75" t="str">
        <f t="shared" si="54"/>
        <v/>
      </c>
      <c r="AB208" s="75" t="s">
        <v>3491</v>
      </c>
      <c r="AC208" s="75" t="s">
        <v>3492</v>
      </c>
      <c r="AD208" s="75" t="s">
        <v>5144</v>
      </c>
      <c r="AE208" s="75" t="s">
        <v>5145</v>
      </c>
      <c r="AF208" s="75" t="s">
        <v>5170</v>
      </c>
      <c r="AG208" s="75" t="s">
        <v>5171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50"/>
        <v/>
      </c>
      <c r="E209" s="85"/>
      <c r="F209" s="80" t="str">
        <f t="shared" si="55"/>
        <v/>
      </c>
      <c r="G209" s="118"/>
      <c r="H209" s="80" t="str">
        <f t="shared" si="56"/>
        <v/>
      </c>
      <c r="I209" s="80" t="str">
        <f t="shared" si="57"/>
        <v/>
      </c>
      <c r="J209" s="117"/>
      <c r="K209" s="117"/>
      <c r="L209" s="117"/>
      <c r="M209" s="84"/>
      <c r="O209" s="75" t="str">
        <f t="shared" si="51"/>
        <v/>
      </c>
      <c r="P209" s="75" t="str">
        <f t="shared" si="52"/>
        <v/>
      </c>
      <c r="Q209" s="75" t="str">
        <f t="shared" si="53"/>
        <v/>
      </c>
      <c r="R209" s="75" t="str">
        <f t="shared" si="54"/>
        <v/>
      </c>
      <c r="AB209" s="75" t="s">
        <v>966</v>
      </c>
      <c r="AC209" s="75" t="s">
        <v>967</v>
      </c>
      <c r="AD209" s="75" t="s">
        <v>5144</v>
      </c>
      <c r="AE209" s="75" t="s">
        <v>5145</v>
      </c>
      <c r="AF209" s="75" t="s">
        <v>5170</v>
      </c>
      <c r="AG209" s="75" t="s">
        <v>5171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50"/>
        <v/>
      </c>
      <c r="E210" s="85"/>
      <c r="F210" s="80" t="str">
        <f t="shared" si="55"/>
        <v/>
      </c>
      <c r="G210" s="118"/>
      <c r="H210" s="80" t="str">
        <f t="shared" si="56"/>
        <v/>
      </c>
      <c r="I210" s="80" t="str">
        <f t="shared" si="57"/>
        <v/>
      </c>
      <c r="J210" s="117"/>
      <c r="K210" s="117"/>
      <c r="L210" s="117"/>
      <c r="M210" s="84"/>
      <c r="O210" s="75" t="str">
        <f t="shared" si="51"/>
        <v/>
      </c>
      <c r="P210" s="75" t="str">
        <f t="shared" si="52"/>
        <v/>
      </c>
      <c r="Q210" s="75" t="str">
        <f t="shared" si="53"/>
        <v/>
      </c>
      <c r="R210" s="75" t="str">
        <f t="shared" si="54"/>
        <v/>
      </c>
      <c r="AB210" s="75" t="s">
        <v>968</v>
      </c>
      <c r="AC210" s="75" t="s">
        <v>3493</v>
      </c>
      <c r="AD210" s="75" t="s">
        <v>5144</v>
      </c>
      <c r="AE210" s="75" t="s">
        <v>5145</v>
      </c>
      <c r="AF210" s="75" t="s">
        <v>5170</v>
      </c>
      <c r="AG210" s="75" t="s">
        <v>5171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50"/>
        <v/>
      </c>
      <c r="E211" s="85"/>
      <c r="F211" s="80" t="str">
        <f t="shared" si="55"/>
        <v/>
      </c>
      <c r="G211" s="118"/>
      <c r="H211" s="80" t="str">
        <f t="shared" si="56"/>
        <v/>
      </c>
      <c r="I211" s="80" t="str">
        <f t="shared" si="57"/>
        <v/>
      </c>
      <c r="J211" s="117"/>
      <c r="K211" s="117"/>
      <c r="L211" s="117"/>
      <c r="M211" s="84"/>
      <c r="O211" s="75" t="str">
        <f t="shared" si="51"/>
        <v/>
      </c>
      <c r="P211" s="75" t="str">
        <f t="shared" si="52"/>
        <v/>
      </c>
      <c r="Q211" s="75" t="str">
        <f t="shared" si="53"/>
        <v/>
      </c>
      <c r="R211" s="75" t="str">
        <f t="shared" si="54"/>
        <v/>
      </c>
      <c r="AB211" s="75" t="s">
        <v>971</v>
      </c>
      <c r="AC211" s="75" t="s">
        <v>972</v>
      </c>
      <c r="AD211" s="75" t="s">
        <v>5152</v>
      </c>
      <c r="AE211" s="75" t="s">
        <v>5153</v>
      </c>
      <c r="AF211" s="75" t="s">
        <v>5169</v>
      </c>
      <c r="AG211" s="75" t="s">
        <v>5174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50"/>
        <v/>
      </c>
      <c r="E212" s="85"/>
      <c r="F212" s="80" t="str">
        <f t="shared" si="55"/>
        <v/>
      </c>
      <c r="G212" s="118"/>
      <c r="H212" s="80" t="str">
        <f t="shared" si="56"/>
        <v/>
      </c>
      <c r="I212" s="80" t="str">
        <f t="shared" si="57"/>
        <v/>
      </c>
      <c r="J212" s="117"/>
      <c r="K212" s="117"/>
      <c r="L212" s="117"/>
      <c r="M212" s="84"/>
      <c r="O212" s="75" t="str">
        <f t="shared" si="51"/>
        <v/>
      </c>
      <c r="P212" s="75" t="str">
        <f t="shared" si="52"/>
        <v/>
      </c>
      <c r="Q212" s="75" t="str">
        <f t="shared" si="53"/>
        <v/>
      </c>
      <c r="R212" s="75" t="str">
        <f t="shared" si="54"/>
        <v/>
      </c>
      <c r="AB212" s="75" t="s">
        <v>973</v>
      </c>
      <c r="AC212" s="75" t="s">
        <v>974</v>
      </c>
      <c r="AD212" s="75" t="s">
        <v>5152</v>
      </c>
      <c r="AE212" s="75" t="s">
        <v>5153</v>
      </c>
      <c r="AF212" s="75" t="s">
        <v>5169</v>
      </c>
      <c r="AG212" s="75" t="s">
        <v>5174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50"/>
        <v/>
      </c>
      <c r="E213" s="85"/>
      <c r="F213" s="80" t="str">
        <f t="shared" si="55"/>
        <v/>
      </c>
      <c r="G213" s="118"/>
      <c r="H213" s="80" t="str">
        <f t="shared" si="56"/>
        <v/>
      </c>
      <c r="I213" s="80" t="str">
        <f t="shared" si="57"/>
        <v/>
      </c>
      <c r="J213" s="117"/>
      <c r="K213" s="117"/>
      <c r="L213" s="117"/>
      <c r="M213" s="84"/>
      <c r="O213" s="75" t="str">
        <f t="shared" si="51"/>
        <v/>
      </c>
      <c r="P213" s="75" t="str">
        <f t="shared" si="52"/>
        <v/>
      </c>
      <c r="Q213" s="75" t="str">
        <f t="shared" si="53"/>
        <v/>
      </c>
      <c r="R213" s="75" t="str">
        <f t="shared" si="54"/>
        <v/>
      </c>
      <c r="AB213" s="75" t="s">
        <v>975</v>
      </c>
      <c r="AC213" s="75" t="s">
        <v>1244</v>
      </c>
      <c r="AD213" s="75" t="s">
        <v>5152</v>
      </c>
      <c r="AE213" s="75" t="s">
        <v>5153</v>
      </c>
      <c r="AF213" s="75" t="s">
        <v>5169</v>
      </c>
      <c r="AG213" s="75" t="s">
        <v>5174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50"/>
        <v/>
      </c>
      <c r="E214" s="85"/>
      <c r="F214" s="80" t="str">
        <f t="shared" si="55"/>
        <v/>
      </c>
      <c r="G214" s="118"/>
      <c r="H214" s="80" t="str">
        <f t="shared" si="56"/>
        <v/>
      </c>
      <c r="I214" s="80" t="str">
        <f t="shared" si="57"/>
        <v/>
      </c>
      <c r="J214" s="117"/>
      <c r="K214" s="117"/>
      <c r="L214" s="117"/>
      <c r="M214" s="84"/>
      <c r="O214" s="75" t="str">
        <f t="shared" si="51"/>
        <v/>
      </c>
      <c r="P214" s="75" t="str">
        <f t="shared" si="52"/>
        <v/>
      </c>
      <c r="Q214" s="75" t="str">
        <f t="shared" si="53"/>
        <v/>
      </c>
      <c r="R214" s="75" t="str">
        <f t="shared" si="54"/>
        <v/>
      </c>
      <c r="AB214" s="75" t="s">
        <v>976</v>
      </c>
      <c r="AC214" s="75" t="s">
        <v>977</v>
      </c>
      <c r="AD214" s="75" t="s">
        <v>5152</v>
      </c>
      <c r="AE214" s="75" t="s">
        <v>5153</v>
      </c>
      <c r="AF214" s="75" t="s">
        <v>5169</v>
      </c>
      <c r="AG214" s="75" t="s">
        <v>5174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50"/>
        <v/>
      </c>
      <c r="E215" s="85"/>
      <c r="F215" s="80" t="str">
        <f t="shared" si="55"/>
        <v/>
      </c>
      <c r="G215" s="118"/>
      <c r="H215" s="80" t="str">
        <f t="shared" si="56"/>
        <v/>
      </c>
      <c r="I215" s="80" t="str">
        <f t="shared" si="57"/>
        <v/>
      </c>
      <c r="J215" s="117"/>
      <c r="K215" s="117"/>
      <c r="L215" s="117"/>
      <c r="M215" s="84"/>
      <c r="O215" s="75" t="str">
        <f t="shared" si="51"/>
        <v/>
      </c>
      <c r="P215" s="75" t="str">
        <f t="shared" si="52"/>
        <v/>
      </c>
      <c r="Q215" s="75" t="str">
        <f t="shared" si="53"/>
        <v/>
      </c>
      <c r="R215" s="75" t="str">
        <f t="shared" si="54"/>
        <v/>
      </c>
      <c r="AB215" s="75" t="s">
        <v>980</v>
      </c>
      <c r="AC215" s="75" t="s">
        <v>981</v>
      </c>
      <c r="AD215" s="75" t="s">
        <v>5164</v>
      </c>
      <c r="AE215" s="75" t="s">
        <v>5165</v>
      </c>
      <c r="AF215" s="75" t="s">
        <v>5170</v>
      </c>
      <c r="AG215" s="75" t="s">
        <v>5182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50"/>
        <v/>
      </c>
      <c r="E216" s="85"/>
      <c r="F216" s="80" t="str">
        <f t="shared" si="55"/>
        <v/>
      </c>
      <c r="G216" s="118"/>
      <c r="H216" s="80" t="str">
        <f t="shared" si="56"/>
        <v/>
      </c>
      <c r="I216" s="80" t="str">
        <f t="shared" si="57"/>
        <v/>
      </c>
      <c r="J216" s="117"/>
      <c r="K216" s="117"/>
      <c r="L216" s="117"/>
      <c r="M216" s="84"/>
      <c r="O216" s="75" t="str">
        <f t="shared" si="51"/>
        <v/>
      </c>
      <c r="P216" s="75" t="str">
        <f t="shared" si="52"/>
        <v/>
      </c>
      <c r="Q216" s="75" t="str">
        <f t="shared" si="53"/>
        <v/>
      </c>
      <c r="R216" s="75" t="str">
        <f t="shared" si="54"/>
        <v/>
      </c>
      <c r="AB216" s="75" t="s">
        <v>982</v>
      </c>
      <c r="AC216" s="75" t="s">
        <v>983</v>
      </c>
      <c r="AD216" s="75" t="s">
        <v>5164</v>
      </c>
      <c r="AE216" s="75" t="s">
        <v>5165</v>
      </c>
      <c r="AF216" s="75" t="s">
        <v>5170</v>
      </c>
      <c r="AG216" s="75" t="s">
        <v>5182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50"/>
        <v/>
      </c>
      <c r="E217" s="85"/>
      <c r="F217" s="80" t="str">
        <f t="shared" si="55"/>
        <v/>
      </c>
      <c r="G217" s="118"/>
      <c r="H217" s="80" t="str">
        <f t="shared" si="56"/>
        <v/>
      </c>
      <c r="I217" s="80" t="str">
        <f t="shared" si="57"/>
        <v/>
      </c>
      <c r="J217" s="117"/>
      <c r="K217" s="117"/>
      <c r="L217" s="117"/>
      <c r="M217" s="84"/>
      <c r="O217" s="75" t="str">
        <f t="shared" si="51"/>
        <v/>
      </c>
      <c r="P217" s="75" t="str">
        <f t="shared" si="52"/>
        <v/>
      </c>
      <c r="Q217" s="75" t="str">
        <f t="shared" si="53"/>
        <v/>
      </c>
      <c r="R217" s="75" t="str">
        <f t="shared" si="54"/>
        <v/>
      </c>
      <c r="AB217" s="75" t="s">
        <v>984</v>
      </c>
      <c r="AC217" s="75" t="s">
        <v>985</v>
      </c>
      <c r="AD217" s="75" t="s">
        <v>5166</v>
      </c>
      <c r="AE217" s="75" t="s">
        <v>5167</v>
      </c>
      <c r="AF217" s="75" t="s">
        <v>5172</v>
      </c>
      <c r="AG217" s="75" t="s">
        <v>5173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50"/>
        <v/>
      </c>
      <c r="E218" s="85"/>
      <c r="F218" s="80" t="str">
        <f t="shared" si="55"/>
        <v/>
      </c>
      <c r="G218" s="118"/>
      <c r="H218" s="80" t="str">
        <f t="shared" si="56"/>
        <v/>
      </c>
      <c r="I218" s="80" t="str">
        <f t="shared" si="57"/>
        <v/>
      </c>
      <c r="J218" s="117"/>
      <c r="K218" s="117"/>
      <c r="L218" s="117"/>
      <c r="M218" s="84"/>
      <c r="O218" s="75" t="str">
        <f t="shared" si="51"/>
        <v/>
      </c>
      <c r="P218" s="75" t="str">
        <f t="shared" si="52"/>
        <v/>
      </c>
      <c r="Q218" s="75" t="str">
        <f t="shared" si="53"/>
        <v/>
      </c>
      <c r="R218" s="75" t="str">
        <f t="shared" si="54"/>
        <v/>
      </c>
      <c r="AB218" s="75" t="s">
        <v>986</v>
      </c>
      <c r="AC218" s="75" t="s">
        <v>987</v>
      </c>
      <c r="AD218" s="75" t="s">
        <v>5164</v>
      </c>
      <c r="AE218" s="75" t="s">
        <v>5165</v>
      </c>
      <c r="AF218" s="75" t="s">
        <v>5170</v>
      </c>
      <c r="AG218" s="75" t="s">
        <v>5182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50"/>
        <v/>
      </c>
      <c r="E219" s="85"/>
      <c r="F219" s="80" t="str">
        <f t="shared" si="55"/>
        <v/>
      </c>
      <c r="G219" s="118"/>
      <c r="H219" s="80" t="str">
        <f t="shared" si="56"/>
        <v/>
      </c>
      <c r="I219" s="80" t="str">
        <f t="shared" si="57"/>
        <v/>
      </c>
      <c r="J219" s="117"/>
      <c r="K219" s="117"/>
      <c r="L219" s="117"/>
      <c r="M219" s="84"/>
      <c r="O219" s="75" t="str">
        <f t="shared" si="51"/>
        <v/>
      </c>
      <c r="P219" s="75" t="str">
        <f t="shared" si="52"/>
        <v/>
      </c>
      <c r="Q219" s="75" t="str">
        <f t="shared" si="53"/>
        <v/>
      </c>
      <c r="R219" s="75" t="str">
        <f t="shared" si="54"/>
        <v/>
      </c>
      <c r="AB219" s="75" t="s">
        <v>988</v>
      </c>
      <c r="AC219" s="75" t="s">
        <v>989</v>
      </c>
      <c r="AD219" s="75" t="s">
        <v>5164</v>
      </c>
      <c r="AE219" s="75" t="s">
        <v>5165</v>
      </c>
      <c r="AF219" s="75" t="s">
        <v>5170</v>
      </c>
      <c r="AG219" s="75" t="s">
        <v>5182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50"/>
        <v/>
      </c>
      <c r="E220" s="85"/>
      <c r="F220" s="80" t="str">
        <f t="shared" si="55"/>
        <v/>
      </c>
      <c r="G220" s="118"/>
      <c r="H220" s="80" t="str">
        <f t="shared" si="56"/>
        <v/>
      </c>
      <c r="I220" s="80" t="str">
        <f t="shared" si="57"/>
        <v/>
      </c>
      <c r="J220" s="117"/>
      <c r="K220" s="117"/>
      <c r="L220" s="117"/>
      <c r="M220" s="84"/>
      <c r="O220" s="75" t="str">
        <f t="shared" si="51"/>
        <v/>
      </c>
      <c r="P220" s="75" t="str">
        <f t="shared" si="52"/>
        <v/>
      </c>
      <c r="Q220" s="75" t="str">
        <f t="shared" si="53"/>
        <v/>
      </c>
      <c r="R220" s="75" t="str">
        <f t="shared" si="54"/>
        <v/>
      </c>
      <c r="AB220" s="75" t="s">
        <v>990</v>
      </c>
      <c r="AC220" s="75" t="s">
        <v>991</v>
      </c>
      <c r="AD220" s="75" t="s">
        <v>5164</v>
      </c>
      <c r="AE220" s="75" t="s">
        <v>5165</v>
      </c>
      <c r="AF220" s="75" t="s">
        <v>5170</v>
      </c>
      <c r="AG220" s="75" t="s">
        <v>5182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50"/>
        <v/>
      </c>
      <c r="E221" s="85"/>
      <c r="F221" s="80" t="str">
        <f t="shared" si="55"/>
        <v/>
      </c>
      <c r="G221" s="118"/>
      <c r="H221" s="80" t="str">
        <f t="shared" si="56"/>
        <v/>
      </c>
      <c r="I221" s="80" t="str">
        <f t="shared" si="57"/>
        <v/>
      </c>
      <c r="J221" s="117"/>
      <c r="K221" s="117"/>
      <c r="L221" s="117"/>
      <c r="M221" s="84"/>
      <c r="O221" s="75" t="str">
        <f t="shared" si="51"/>
        <v/>
      </c>
      <c r="P221" s="75" t="str">
        <f t="shared" si="52"/>
        <v/>
      </c>
      <c r="Q221" s="75" t="str">
        <f t="shared" si="53"/>
        <v/>
      </c>
      <c r="R221" s="75" t="str">
        <f t="shared" si="54"/>
        <v/>
      </c>
      <c r="AB221" s="75" t="s">
        <v>992</v>
      </c>
      <c r="AC221" s="75" t="s">
        <v>993</v>
      </c>
      <c r="AD221" s="75" t="s">
        <v>5164</v>
      </c>
      <c r="AE221" s="75" t="s">
        <v>5165</v>
      </c>
      <c r="AF221" s="75" t="s">
        <v>5170</v>
      </c>
      <c r="AG221" s="75" t="s">
        <v>5182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50"/>
        <v/>
      </c>
      <c r="E222" s="85"/>
      <c r="F222" s="80" t="str">
        <f t="shared" si="55"/>
        <v/>
      </c>
      <c r="G222" s="118"/>
      <c r="H222" s="80" t="str">
        <f t="shared" si="56"/>
        <v/>
      </c>
      <c r="I222" s="80" t="str">
        <f t="shared" si="57"/>
        <v/>
      </c>
      <c r="J222" s="117"/>
      <c r="K222" s="117"/>
      <c r="L222" s="117"/>
      <c r="M222" s="84"/>
      <c r="O222" s="75" t="str">
        <f t="shared" si="51"/>
        <v/>
      </c>
      <c r="P222" s="75" t="str">
        <f t="shared" si="52"/>
        <v/>
      </c>
      <c r="Q222" s="75" t="str">
        <f t="shared" si="53"/>
        <v/>
      </c>
      <c r="R222" s="75" t="str">
        <f t="shared" si="54"/>
        <v/>
      </c>
      <c r="AB222" s="75" t="s">
        <v>992</v>
      </c>
      <c r="AC222" s="75" t="s">
        <v>993</v>
      </c>
      <c r="AD222" s="75" t="s">
        <v>5146</v>
      </c>
      <c r="AE222" s="75" t="s">
        <v>5147</v>
      </c>
      <c r="AF222" s="75" t="s">
        <v>5168</v>
      </c>
      <c r="AG222" s="75" t="s">
        <v>5178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50"/>
        <v/>
      </c>
      <c r="E223" s="85"/>
      <c r="F223" s="80" t="str">
        <f t="shared" si="55"/>
        <v/>
      </c>
      <c r="G223" s="118"/>
      <c r="H223" s="80" t="str">
        <f t="shared" si="56"/>
        <v/>
      </c>
      <c r="I223" s="80" t="str">
        <f t="shared" si="57"/>
        <v/>
      </c>
      <c r="J223" s="117"/>
      <c r="K223" s="117"/>
      <c r="L223" s="117"/>
      <c r="M223" s="84"/>
      <c r="O223" s="75" t="str">
        <f t="shared" si="51"/>
        <v/>
      </c>
      <c r="P223" s="75" t="str">
        <f t="shared" si="52"/>
        <v/>
      </c>
      <c r="Q223" s="75" t="str">
        <f t="shared" si="53"/>
        <v/>
      </c>
      <c r="R223" s="75" t="str">
        <f t="shared" si="54"/>
        <v/>
      </c>
      <c r="AB223" s="75" t="s">
        <v>1658</v>
      </c>
      <c r="AC223" s="75" t="s">
        <v>1659</v>
      </c>
      <c r="AD223" s="75" t="s">
        <v>5164</v>
      </c>
      <c r="AE223" s="75" t="s">
        <v>5165</v>
      </c>
      <c r="AF223" s="75" t="s">
        <v>5170</v>
      </c>
      <c r="AG223" s="75" t="s">
        <v>5182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50"/>
        <v/>
      </c>
      <c r="E224" s="85"/>
      <c r="F224" s="80" t="str">
        <f t="shared" si="55"/>
        <v/>
      </c>
      <c r="G224" s="118"/>
      <c r="H224" s="80" t="str">
        <f t="shared" si="56"/>
        <v/>
      </c>
      <c r="I224" s="80" t="str">
        <f t="shared" si="57"/>
        <v/>
      </c>
      <c r="J224" s="117"/>
      <c r="K224" s="117"/>
      <c r="L224" s="117"/>
      <c r="M224" s="84"/>
      <c r="O224" s="75" t="str">
        <f t="shared" si="51"/>
        <v/>
      </c>
      <c r="P224" s="75" t="str">
        <f t="shared" si="52"/>
        <v/>
      </c>
      <c r="Q224" s="75" t="str">
        <f t="shared" si="53"/>
        <v/>
      </c>
      <c r="R224" s="75" t="str">
        <f t="shared" si="54"/>
        <v/>
      </c>
      <c r="AB224" s="75" t="s">
        <v>3494</v>
      </c>
      <c r="AC224" s="75" t="s">
        <v>3495</v>
      </c>
      <c r="AD224" s="75" t="s">
        <v>5164</v>
      </c>
      <c r="AE224" s="75" t="s">
        <v>5165</v>
      </c>
      <c r="AF224" s="75" t="s">
        <v>5170</v>
      </c>
      <c r="AG224" s="75" t="s">
        <v>5182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50"/>
        <v/>
      </c>
      <c r="E225" s="85"/>
      <c r="F225" s="80" t="str">
        <f t="shared" si="55"/>
        <v/>
      </c>
      <c r="G225" s="118"/>
      <c r="H225" s="80" t="str">
        <f t="shared" si="56"/>
        <v/>
      </c>
      <c r="I225" s="80" t="str">
        <f t="shared" si="57"/>
        <v/>
      </c>
      <c r="J225" s="117"/>
      <c r="K225" s="117"/>
      <c r="L225" s="117"/>
      <c r="M225" s="84"/>
      <c r="O225" s="75" t="str">
        <f t="shared" si="51"/>
        <v/>
      </c>
      <c r="P225" s="75" t="str">
        <f t="shared" si="52"/>
        <v/>
      </c>
      <c r="Q225" s="75" t="str">
        <f t="shared" si="53"/>
        <v/>
      </c>
      <c r="R225" s="75" t="str">
        <f t="shared" si="54"/>
        <v/>
      </c>
      <c r="AB225" s="75" t="s">
        <v>994</v>
      </c>
      <c r="AC225" s="75" t="s">
        <v>995</v>
      </c>
      <c r="AD225" s="75" t="s">
        <v>5164</v>
      </c>
      <c r="AE225" s="75" t="s">
        <v>5165</v>
      </c>
      <c r="AF225" s="75" t="s">
        <v>5170</v>
      </c>
      <c r="AG225" s="75" t="s">
        <v>5182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50"/>
        <v/>
      </c>
      <c r="E226" s="85"/>
      <c r="F226" s="80" t="str">
        <f t="shared" si="55"/>
        <v/>
      </c>
      <c r="G226" s="118"/>
      <c r="H226" s="80" t="str">
        <f t="shared" si="56"/>
        <v/>
      </c>
      <c r="I226" s="80" t="str">
        <f t="shared" si="57"/>
        <v/>
      </c>
      <c r="J226" s="117"/>
      <c r="K226" s="117"/>
      <c r="L226" s="117"/>
      <c r="M226" s="84"/>
      <c r="O226" s="75" t="str">
        <f t="shared" si="51"/>
        <v/>
      </c>
      <c r="P226" s="75" t="str">
        <f t="shared" si="52"/>
        <v/>
      </c>
      <c r="Q226" s="75" t="str">
        <f t="shared" si="53"/>
        <v/>
      </c>
      <c r="R226" s="75" t="str">
        <f t="shared" si="54"/>
        <v/>
      </c>
      <c r="AB226" s="75" t="s">
        <v>996</v>
      </c>
      <c r="AC226" s="75" t="s">
        <v>997</v>
      </c>
      <c r="AD226" s="75" t="s">
        <v>5164</v>
      </c>
      <c r="AE226" s="75" t="s">
        <v>5165</v>
      </c>
      <c r="AF226" s="75" t="s">
        <v>5170</v>
      </c>
      <c r="AG226" s="75" t="s">
        <v>5182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50"/>
        <v/>
      </c>
      <c r="E227" s="85"/>
      <c r="F227" s="80" t="str">
        <f t="shared" si="55"/>
        <v/>
      </c>
      <c r="G227" s="118"/>
      <c r="H227" s="80" t="str">
        <f t="shared" si="56"/>
        <v/>
      </c>
      <c r="I227" s="80" t="str">
        <f t="shared" si="57"/>
        <v/>
      </c>
      <c r="J227" s="117"/>
      <c r="K227" s="117"/>
      <c r="L227" s="117"/>
      <c r="M227" s="84"/>
      <c r="O227" s="75" t="str">
        <f t="shared" si="51"/>
        <v/>
      </c>
      <c r="P227" s="75" t="str">
        <f t="shared" si="52"/>
        <v/>
      </c>
      <c r="Q227" s="75" t="str">
        <f t="shared" si="53"/>
        <v/>
      </c>
      <c r="R227" s="75" t="str">
        <f t="shared" si="54"/>
        <v/>
      </c>
      <c r="AB227" s="75" t="s">
        <v>998</v>
      </c>
      <c r="AC227" s="75" t="s">
        <v>999</v>
      </c>
      <c r="AD227" s="75" t="s">
        <v>5146</v>
      </c>
      <c r="AE227" s="75" t="s">
        <v>5147</v>
      </c>
      <c r="AF227" s="75" t="s">
        <v>5168</v>
      </c>
      <c r="AG227" s="75" t="s">
        <v>5178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50"/>
        <v/>
      </c>
      <c r="E228" s="85"/>
      <c r="F228" s="80" t="str">
        <f t="shared" si="55"/>
        <v/>
      </c>
      <c r="G228" s="118"/>
      <c r="H228" s="80" t="str">
        <f t="shared" si="56"/>
        <v/>
      </c>
      <c r="I228" s="80" t="str">
        <f t="shared" si="57"/>
        <v/>
      </c>
      <c r="J228" s="117"/>
      <c r="K228" s="117"/>
      <c r="L228" s="117"/>
      <c r="M228" s="84"/>
      <c r="O228" s="75" t="str">
        <f t="shared" si="51"/>
        <v/>
      </c>
      <c r="P228" s="75" t="str">
        <f t="shared" si="52"/>
        <v/>
      </c>
      <c r="Q228" s="75" t="str">
        <f t="shared" si="53"/>
        <v/>
      </c>
      <c r="R228" s="75" t="str">
        <f t="shared" si="54"/>
        <v/>
      </c>
      <c r="AB228" s="75" t="s">
        <v>1000</v>
      </c>
      <c r="AC228" s="75" t="s">
        <v>1001</v>
      </c>
      <c r="AD228" s="75" t="s">
        <v>5146</v>
      </c>
      <c r="AE228" s="75" t="s">
        <v>5147</v>
      </c>
      <c r="AF228" s="75" t="s">
        <v>5168</v>
      </c>
      <c r="AG228" s="75" t="s">
        <v>5178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50"/>
        <v/>
      </c>
      <c r="E229" s="85"/>
      <c r="F229" s="80" t="str">
        <f t="shared" si="55"/>
        <v/>
      </c>
      <c r="G229" s="118"/>
      <c r="H229" s="80" t="str">
        <f t="shared" si="56"/>
        <v/>
      </c>
      <c r="I229" s="80" t="str">
        <f t="shared" si="57"/>
        <v/>
      </c>
      <c r="J229" s="117"/>
      <c r="K229" s="117"/>
      <c r="L229" s="117"/>
      <c r="M229" s="84"/>
      <c r="O229" s="75" t="str">
        <f t="shared" si="51"/>
        <v/>
      </c>
      <c r="P229" s="75" t="str">
        <f t="shared" si="52"/>
        <v/>
      </c>
      <c r="Q229" s="75" t="str">
        <f t="shared" si="53"/>
        <v/>
      </c>
      <c r="R229" s="75" t="str">
        <f t="shared" si="54"/>
        <v/>
      </c>
      <c r="AB229" s="75" t="s">
        <v>3496</v>
      </c>
      <c r="AC229" s="75" t="s">
        <v>3497</v>
      </c>
      <c r="AD229" s="75" t="s">
        <v>5164</v>
      </c>
      <c r="AE229" s="75" t="s">
        <v>5165</v>
      </c>
      <c r="AF229" s="75" t="s">
        <v>5170</v>
      </c>
      <c r="AG229" s="75" t="s">
        <v>5182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50"/>
        <v/>
      </c>
      <c r="E230" s="85"/>
      <c r="F230" s="80" t="str">
        <f t="shared" si="55"/>
        <v/>
      </c>
      <c r="G230" s="118"/>
      <c r="H230" s="80" t="str">
        <f t="shared" si="56"/>
        <v/>
      </c>
      <c r="I230" s="80" t="str">
        <f t="shared" si="57"/>
        <v/>
      </c>
      <c r="J230" s="117"/>
      <c r="K230" s="117"/>
      <c r="L230" s="117"/>
      <c r="M230" s="84"/>
      <c r="O230" s="75" t="str">
        <f t="shared" si="51"/>
        <v/>
      </c>
      <c r="P230" s="75" t="str">
        <f t="shared" si="52"/>
        <v/>
      </c>
      <c r="Q230" s="75" t="str">
        <f t="shared" si="53"/>
        <v/>
      </c>
      <c r="R230" s="75" t="str">
        <f t="shared" si="54"/>
        <v/>
      </c>
      <c r="AB230" s="75" t="s">
        <v>1004</v>
      </c>
      <c r="AC230" s="75" t="s">
        <v>1005</v>
      </c>
      <c r="AD230" s="75" t="s">
        <v>5144</v>
      </c>
      <c r="AE230" s="75" t="s">
        <v>5145</v>
      </c>
      <c r="AF230" s="75" t="s">
        <v>5170</v>
      </c>
      <c r="AG230" s="75" t="s">
        <v>5171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50"/>
        <v/>
      </c>
      <c r="E231" s="85"/>
      <c r="F231" s="80" t="str">
        <f t="shared" si="55"/>
        <v/>
      </c>
      <c r="G231" s="118"/>
      <c r="H231" s="80" t="str">
        <f t="shared" si="56"/>
        <v/>
      </c>
      <c r="I231" s="80" t="str">
        <f t="shared" si="57"/>
        <v/>
      </c>
      <c r="J231" s="117"/>
      <c r="K231" s="117"/>
      <c r="L231" s="117"/>
      <c r="M231" s="84"/>
      <c r="O231" s="75" t="str">
        <f t="shared" si="51"/>
        <v/>
      </c>
      <c r="P231" s="75" t="str">
        <f t="shared" si="52"/>
        <v/>
      </c>
      <c r="Q231" s="75" t="str">
        <f t="shared" si="53"/>
        <v/>
      </c>
      <c r="R231" s="75" t="str">
        <f t="shared" si="54"/>
        <v/>
      </c>
      <c r="AB231" s="75" t="s">
        <v>1006</v>
      </c>
      <c r="AC231" s="75" t="s">
        <v>1246</v>
      </c>
      <c r="AD231" s="75" t="s">
        <v>5144</v>
      </c>
      <c r="AE231" s="75" t="s">
        <v>5145</v>
      </c>
      <c r="AF231" s="75" t="s">
        <v>5170</v>
      </c>
      <c r="AG231" s="75" t="s">
        <v>5171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50"/>
        <v/>
      </c>
      <c r="E232" s="85"/>
      <c r="F232" s="80" t="str">
        <f t="shared" si="55"/>
        <v/>
      </c>
      <c r="G232" s="118"/>
      <c r="H232" s="80" t="str">
        <f t="shared" si="56"/>
        <v/>
      </c>
      <c r="I232" s="80" t="str">
        <f t="shared" si="57"/>
        <v/>
      </c>
      <c r="J232" s="117"/>
      <c r="K232" s="117"/>
      <c r="L232" s="117"/>
      <c r="M232" s="84"/>
      <c r="O232" s="75" t="str">
        <f t="shared" si="51"/>
        <v/>
      </c>
      <c r="P232" s="75" t="str">
        <f t="shared" si="52"/>
        <v/>
      </c>
      <c r="Q232" s="75" t="str">
        <f t="shared" si="53"/>
        <v/>
      </c>
      <c r="R232" s="75" t="str">
        <f t="shared" si="54"/>
        <v/>
      </c>
      <c r="AB232" s="75" t="s">
        <v>1009</v>
      </c>
      <c r="AC232" s="75" t="s">
        <v>1010</v>
      </c>
      <c r="AD232" s="75" t="s">
        <v>5164</v>
      </c>
      <c r="AE232" s="75" t="s">
        <v>5165</v>
      </c>
      <c r="AF232" s="75" t="s">
        <v>5170</v>
      </c>
      <c r="AG232" s="75" t="s">
        <v>5182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50"/>
        <v/>
      </c>
      <c r="E233" s="85"/>
      <c r="F233" s="80" t="str">
        <f t="shared" si="55"/>
        <v/>
      </c>
      <c r="G233" s="118"/>
      <c r="H233" s="80" t="str">
        <f t="shared" si="56"/>
        <v/>
      </c>
      <c r="I233" s="80" t="str">
        <f t="shared" si="57"/>
        <v/>
      </c>
      <c r="J233" s="117"/>
      <c r="K233" s="117"/>
      <c r="L233" s="117"/>
      <c r="M233" s="84"/>
      <c r="O233" s="75" t="str">
        <f t="shared" si="51"/>
        <v/>
      </c>
      <c r="P233" s="75" t="str">
        <f t="shared" si="52"/>
        <v/>
      </c>
      <c r="Q233" s="75" t="str">
        <f t="shared" si="53"/>
        <v/>
      </c>
      <c r="R233" s="75" t="str">
        <f t="shared" si="54"/>
        <v/>
      </c>
      <c r="AB233" s="75" t="s">
        <v>1011</v>
      </c>
      <c r="AC233" s="75" t="s">
        <v>1245</v>
      </c>
      <c r="AD233" s="75" t="s">
        <v>5164</v>
      </c>
      <c r="AE233" s="75" t="s">
        <v>5165</v>
      </c>
      <c r="AF233" s="75" t="s">
        <v>5170</v>
      </c>
      <c r="AG233" s="75" t="s">
        <v>5182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50"/>
        <v/>
      </c>
      <c r="E234" s="85"/>
      <c r="F234" s="80" t="str">
        <f t="shared" si="55"/>
        <v/>
      </c>
      <c r="G234" s="118"/>
      <c r="H234" s="80" t="str">
        <f t="shared" si="56"/>
        <v/>
      </c>
      <c r="I234" s="80" t="str">
        <f t="shared" si="57"/>
        <v/>
      </c>
      <c r="J234" s="117"/>
      <c r="K234" s="117"/>
      <c r="L234" s="117"/>
      <c r="M234" s="84"/>
      <c r="O234" s="75" t="str">
        <f t="shared" si="51"/>
        <v/>
      </c>
      <c r="P234" s="75" t="str">
        <f t="shared" si="52"/>
        <v/>
      </c>
      <c r="Q234" s="75" t="str">
        <f t="shared" si="53"/>
        <v/>
      </c>
      <c r="R234" s="75" t="str">
        <f t="shared" si="54"/>
        <v/>
      </c>
      <c r="AB234" s="75" t="s">
        <v>1012</v>
      </c>
      <c r="AC234" s="75" t="s">
        <v>1013</v>
      </c>
      <c r="AD234" s="75" t="s">
        <v>5164</v>
      </c>
      <c r="AE234" s="75" t="s">
        <v>5165</v>
      </c>
      <c r="AF234" s="75" t="s">
        <v>5170</v>
      </c>
      <c r="AG234" s="75" t="s">
        <v>5182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50"/>
        <v/>
      </c>
      <c r="E235" s="85"/>
      <c r="F235" s="80" t="str">
        <f t="shared" si="55"/>
        <v/>
      </c>
      <c r="G235" s="118"/>
      <c r="H235" s="80" t="str">
        <f t="shared" si="56"/>
        <v/>
      </c>
      <c r="I235" s="80" t="str">
        <f t="shared" si="57"/>
        <v/>
      </c>
      <c r="J235" s="117"/>
      <c r="K235" s="117"/>
      <c r="L235" s="117"/>
      <c r="M235" s="84"/>
      <c r="O235" s="75" t="str">
        <f t="shared" si="51"/>
        <v/>
      </c>
      <c r="P235" s="75" t="str">
        <f t="shared" si="52"/>
        <v/>
      </c>
      <c r="Q235" s="75" t="str">
        <f t="shared" si="53"/>
        <v/>
      </c>
      <c r="R235" s="75" t="str">
        <f t="shared" si="54"/>
        <v/>
      </c>
      <c r="AB235" s="75" t="s">
        <v>1014</v>
      </c>
      <c r="AC235" s="75" t="s">
        <v>1247</v>
      </c>
      <c r="AD235" s="75" t="s">
        <v>5164</v>
      </c>
      <c r="AE235" s="75" t="s">
        <v>5165</v>
      </c>
      <c r="AF235" s="75" t="s">
        <v>5170</v>
      </c>
      <c r="AG235" s="75" t="s">
        <v>5182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50"/>
        <v/>
      </c>
      <c r="E236" s="85"/>
      <c r="F236" s="80" t="str">
        <f t="shared" si="55"/>
        <v/>
      </c>
      <c r="G236" s="118"/>
      <c r="H236" s="80" t="str">
        <f t="shared" si="56"/>
        <v/>
      </c>
      <c r="I236" s="80" t="str">
        <f t="shared" si="57"/>
        <v/>
      </c>
      <c r="J236" s="117"/>
      <c r="K236" s="117"/>
      <c r="L236" s="117"/>
      <c r="M236" s="84"/>
      <c r="O236" s="75" t="str">
        <f t="shared" si="51"/>
        <v/>
      </c>
      <c r="P236" s="75" t="str">
        <f t="shared" si="52"/>
        <v/>
      </c>
      <c r="Q236" s="75" t="str">
        <f t="shared" si="53"/>
        <v/>
      </c>
      <c r="R236" s="75" t="str">
        <f t="shared" si="54"/>
        <v/>
      </c>
      <c r="AB236" s="75" t="s">
        <v>1015</v>
      </c>
      <c r="AC236" s="75" t="s">
        <v>1016</v>
      </c>
      <c r="AD236" s="75" t="s">
        <v>5164</v>
      </c>
      <c r="AE236" s="75" t="s">
        <v>5165</v>
      </c>
      <c r="AF236" s="75" t="s">
        <v>5170</v>
      </c>
      <c r="AG236" s="75" t="s">
        <v>5182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50"/>
        <v/>
      </c>
      <c r="E237" s="85"/>
      <c r="F237" s="80" t="str">
        <f t="shared" si="55"/>
        <v/>
      </c>
      <c r="G237" s="118"/>
      <c r="H237" s="80" t="str">
        <f t="shared" si="56"/>
        <v/>
      </c>
      <c r="I237" s="80" t="str">
        <f t="shared" si="57"/>
        <v/>
      </c>
      <c r="J237" s="117"/>
      <c r="K237" s="117"/>
      <c r="L237" s="117"/>
      <c r="M237" s="84"/>
      <c r="O237" s="75" t="str">
        <f t="shared" si="51"/>
        <v/>
      </c>
      <c r="P237" s="75" t="str">
        <f t="shared" si="52"/>
        <v/>
      </c>
      <c r="Q237" s="75" t="str">
        <f t="shared" si="53"/>
        <v/>
      </c>
      <c r="R237" s="75" t="str">
        <f t="shared" si="54"/>
        <v/>
      </c>
      <c r="AB237" s="75" t="s">
        <v>3498</v>
      </c>
      <c r="AC237" s="75" t="s">
        <v>3499</v>
      </c>
      <c r="AD237" s="75" t="s">
        <v>5164</v>
      </c>
      <c r="AE237" s="75" t="s">
        <v>5165</v>
      </c>
      <c r="AF237" s="75" t="s">
        <v>5170</v>
      </c>
      <c r="AG237" s="75" t="s">
        <v>5182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50"/>
        <v/>
      </c>
      <c r="E238" s="85"/>
      <c r="F238" s="80" t="str">
        <f t="shared" si="55"/>
        <v/>
      </c>
      <c r="G238" s="118"/>
      <c r="H238" s="80" t="str">
        <f t="shared" si="56"/>
        <v/>
      </c>
      <c r="I238" s="80" t="str">
        <f t="shared" si="57"/>
        <v/>
      </c>
      <c r="J238" s="117"/>
      <c r="K238" s="117"/>
      <c r="L238" s="117"/>
      <c r="M238" s="84"/>
      <c r="O238" s="75" t="str">
        <f t="shared" si="51"/>
        <v/>
      </c>
      <c r="P238" s="75" t="str">
        <f t="shared" si="52"/>
        <v/>
      </c>
      <c r="Q238" s="75" t="str">
        <f t="shared" si="53"/>
        <v/>
      </c>
      <c r="R238" s="75" t="str">
        <f t="shared" si="54"/>
        <v/>
      </c>
      <c r="AB238" s="75" t="s">
        <v>1019</v>
      </c>
      <c r="AC238" s="75" t="s">
        <v>1020</v>
      </c>
      <c r="AD238" s="75" t="s">
        <v>5146</v>
      </c>
      <c r="AE238" s="75" t="s">
        <v>5147</v>
      </c>
      <c r="AF238" s="75" t="s">
        <v>5168</v>
      </c>
      <c r="AG238" s="75" t="s">
        <v>5178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50"/>
        <v/>
      </c>
      <c r="E239" s="85"/>
      <c r="F239" s="80" t="str">
        <f t="shared" si="55"/>
        <v/>
      </c>
      <c r="G239" s="118"/>
      <c r="H239" s="80" t="str">
        <f t="shared" si="56"/>
        <v/>
      </c>
      <c r="I239" s="80" t="str">
        <f t="shared" si="57"/>
        <v/>
      </c>
      <c r="J239" s="117"/>
      <c r="K239" s="117"/>
      <c r="L239" s="117"/>
      <c r="M239" s="84"/>
      <c r="O239" s="75" t="str">
        <f t="shared" si="51"/>
        <v/>
      </c>
      <c r="P239" s="75" t="str">
        <f t="shared" si="52"/>
        <v/>
      </c>
      <c r="Q239" s="75" t="str">
        <f t="shared" si="53"/>
        <v/>
      </c>
      <c r="R239" s="75" t="str">
        <f t="shared" si="54"/>
        <v/>
      </c>
      <c r="AB239" s="75" t="s">
        <v>1021</v>
      </c>
      <c r="AC239" s="75" t="s">
        <v>1022</v>
      </c>
      <c r="AD239" s="75" t="s">
        <v>5146</v>
      </c>
      <c r="AE239" s="75" t="s">
        <v>5147</v>
      </c>
      <c r="AF239" s="75" t="s">
        <v>5168</v>
      </c>
      <c r="AG239" s="75" t="s">
        <v>5178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50"/>
        <v/>
      </c>
      <c r="E240" s="85"/>
      <c r="F240" s="80" t="str">
        <f t="shared" si="55"/>
        <v/>
      </c>
      <c r="G240" s="118"/>
      <c r="H240" s="80" t="str">
        <f t="shared" si="56"/>
        <v/>
      </c>
      <c r="I240" s="80" t="str">
        <f t="shared" si="57"/>
        <v/>
      </c>
      <c r="J240" s="117"/>
      <c r="K240" s="117"/>
      <c r="L240" s="117"/>
      <c r="M240" s="84"/>
      <c r="O240" s="75" t="str">
        <f t="shared" si="51"/>
        <v/>
      </c>
      <c r="P240" s="75" t="str">
        <f t="shared" si="52"/>
        <v/>
      </c>
      <c r="Q240" s="75" t="str">
        <f t="shared" si="53"/>
        <v/>
      </c>
      <c r="R240" s="75" t="str">
        <f t="shared" si="54"/>
        <v/>
      </c>
      <c r="AB240" s="75" t="s">
        <v>1023</v>
      </c>
      <c r="AC240" s="75" t="s">
        <v>1024</v>
      </c>
      <c r="AD240" s="75" t="s">
        <v>5146</v>
      </c>
      <c r="AE240" s="75" t="s">
        <v>5147</v>
      </c>
      <c r="AF240" s="75" t="s">
        <v>5168</v>
      </c>
      <c r="AG240" s="75" t="s">
        <v>5178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50"/>
        <v/>
      </c>
      <c r="E241" s="85"/>
      <c r="F241" s="80" t="str">
        <f t="shared" si="55"/>
        <v/>
      </c>
      <c r="G241" s="118"/>
      <c r="H241" s="80" t="str">
        <f t="shared" si="56"/>
        <v/>
      </c>
      <c r="I241" s="80" t="str">
        <f t="shared" si="57"/>
        <v/>
      </c>
      <c r="J241" s="117"/>
      <c r="K241" s="117"/>
      <c r="L241" s="117"/>
      <c r="M241" s="84"/>
      <c r="O241" s="75" t="str">
        <f t="shared" si="51"/>
        <v/>
      </c>
      <c r="P241" s="75" t="str">
        <f t="shared" si="52"/>
        <v/>
      </c>
      <c r="Q241" s="75" t="str">
        <f t="shared" si="53"/>
        <v/>
      </c>
      <c r="R241" s="75" t="str">
        <f t="shared" si="54"/>
        <v/>
      </c>
      <c r="AB241" s="75" t="s">
        <v>1025</v>
      </c>
      <c r="AC241" s="75" t="s">
        <v>1026</v>
      </c>
      <c r="AD241" s="75" t="s">
        <v>5146</v>
      </c>
      <c r="AE241" s="75" t="s">
        <v>5147</v>
      </c>
      <c r="AF241" s="75" t="s">
        <v>5168</v>
      </c>
      <c r="AG241" s="75" t="s">
        <v>5178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50"/>
        <v/>
      </c>
      <c r="E242" s="85"/>
      <c r="F242" s="80" t="str">
        <f t="shared" si="55"/>
        <v/>
      </c>
      <c r="G242" s="118"/>
      <c r="H242" s="80" t="str">
        <f t="shared" si="56"/>
        <v/>
      </c>
      <c r="I242" s="80" t="str">
        <f t="shared" si="57"/>
        <v/>
      </c>
      <c r="J242" s="117"/>
      <c r="K242" s="117"/>
      <c r="L242" s="117"/>
      <c r="M242" s="84"/>
      <c r="O242" s="75" t="str">
        <f t="shared" si="51"/>
        <v/>
      </c>
      <c r="P242" s="75" t="str">
        <f t="shared" si="52"/>
        <v/>
      </c>
      <c r="Q242" s="75" t="str">
        <f t="shared" si="53"/>
        <v/>
      </c>
      <c r="R242" s="75" t="str">
        <f t="shared" si="54"/>
        <v/>
      </c>
      <c r="AB242" s="75" t="s">
        <v>1660</v>
      </c>
      <c r="AC242" s="75" t="s">
        <v>1661</v>
      </c>
      <c r="AD242" s="75" t="s">
        <v>5146</v>
      </c>
      <c r="AE242" s="75" t="s">
        <v>5147</v>
      </c>
      <c r="AF242" s="75" t="s">
        <v>5168</v>
      </c>
      <c r="AG242" s="75" t="s">
        <v>5178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50"/>
        <v/>
      </c>
      <c r="E243" s="85"/>
      <c r="F243" s="80" t="str">
        <f t="shared" si="55"/>
        <v/>
      </c>
      <c r="G243" s="118"/>
      <c r="H243" s="80" t="str">
        <f t="shared" si="56"/>
        <v/>
      </c>
      <c r="I243" s="80" t="str">
        <f t="shared" si="57"/>
        <v/>
      </c>
      <c r="J243" s="117"/>
      <c r="K243" s="117"/>
      <c r="L243" s="117"/>
      <c r="M243" s="84"/>
      <c r="O243" s="75" t="str">
        <f t="shared" si="51"/>
        <v/>
      </c>
      <c r="P243" s="75" t="str">
        <f t="shared" si="52"/>
        <v/>
      </c>
      <c r="Q243" s="75" t="str">
        <f t="shared" si="53"/>
        <v/>
      </c>
      <c r="R243" s="75" t="str">
        <f t="shared" si="54"/>
        <v/>
      </c>
      <c r="AB243" s="75" t="s">
        <v>1027</v>
      </c>
      <c r="AC243" s="75" t="s">
        <v>1028</v>
      </c>
      <c r="AD243" s="75" t="s">
        <v>5146</v>
      </c>
      <c r="AE243" s="75" t="s">
        <v>5147</v>
      </c>
      <c r="AF243" s="75" t="s">
        <v>5168</v>
      </c>
      <c r="AG243" s="75" t="s">
        <v>5178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50"/>
        <v/>
      </c>
      <c r="E244" s="85"/>
      <c r="F244" s="80" t="str">
        <f t="shared" si="55"/>
        <v/>
      </c>
      <c r="G244" s="118"/>
      <c r="H244" s="80" t="str">
        <f t="shared" si="56"/>
        <v/>
      </c>
      <c r="I244" s="80" t="str">
        <f t="shared" si="57"/>
        <v/>
      </c>
      <c r="J244" s="117"/>
      <c r="K244" s="117"/>
      <c r="L244" s="117"/>
      <c r="M244" s="84"/>
      <c r="O244" s="75" t="str">
        <f t="shared" si="51"/>
        <v/>
      </c>
      <c r="P244" s="75" t="str">
        <f t="shared" si="52"/>
        <v/>
      </c>
      <c r="Q244" s="75" t="str">
        <f t="shared" si="53"/>
        <v/>
      </c>
      <c r="R244" s="75" t="str">
        <f t="shared" si="54"/>
        <v/>
      </c>
      <c r="AB244" s="75" t="s">
        <v>2005</v>
      </c>
      <c r="AC244" s="75" t="s">
        <v>3500</v>
      </c>
      <c r="AD244" s="75" t="s">
        <v>5146</v>
      </c>
      <c r="AE244" s="75" t="s">
        <v>5147</v>
      </c>
      <c r="AF244" s="75" t="s">
        <v>5168</v>
      </c>
      <c r="AG244" s="75" t="s">
        <v>5178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50"/>
        <v/>
      </c>
      <c r="E245" s="85"/>
      <c r="F245" s="80" t="str">
        <f t="shared" si="55"/>
        <v/>
      </c>
      <c r="G245" s="118"/>
      <c r="H245" s="80" t="str">
        <f t="shared" si="56"/>
        <v/>
      </c>
      <c r="I245" s="80" t="str">
        <f t="shared" si="57"/>
        <v/>
      </c>
      <c r="J245" s="117"/>
      <c r="K245" s="117"/>
      <c r="L245" s="117"/>
      <c r="M245" s="84"/>
      <c r="O245" s="75" t="str">
        <f t="shared" si="51"/>
        <v/>
      </c>
      <c r="P245" s="75" t="str">
        <f t="shared" si="52"/>
        <v/>
      </c>
      <c r="Q245" s="75" t="str">
        <f t="shared" si="53"/>
        <v/>
      </c>
      <c r="R245" s="75" t="str">
        <f t="shared" si="54"/>
        <v/>
      </c>
      <c r="AB245" s="75" t="s">
        <v>1662</v>
      </c>
      <c r="AC245" s="75" t="s">
        <v>684</v>
      </c>
      <c r="AD245" s="75" t="s">
        <v>5146</v>
      </c>
      <c r="AE245" s="75" t="s">
        <v>5147</v>
      </c>
      <c r="AF245" s="75" t="s">
        <v>5168</v>
      </c>
      <c r="AG245" s="75" t="s">
        <v>5178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50"/>
        <v/>
      </c>
      <c r="E246" s="85"/>
      <c r="F246" s="80" t="str">
        <f t="shared" si="55"/>
        <v/>
      </c>
      <c r="G246" s="118"/>
      <c r="H246" s="80" t="str">
        <f t="shared" si="56"/>
        <v/>
      </c>
      <c r="I246" s="80" t="str">
        <f t="shared" si="57"/>
        <v/>
      </c>
      <c r="J246" s="117"/>
      <c r="K246" s="117"/>
      <c r="L246" s="117"/>
      <c r="M246" s="84"/>
      <c r="O246" s="75" t="str">
        <f t="shared" si="51"/>
        <v/>
      </c>
      <c r="P246" s="75" t="str">
        <f t="shared" si="52"/>
        <v/>
      </c>
      <c r="Q246" s="75" t="str">
        <f t="shared" si="53"/>
        <v/>
      </c>
      <c r="R246" s="75" t="str">
        <f t="shared" si="54"/>
        <v/>
      </c>
      <c r="AB246" s="75" t="s">
        <v>1031</v>
      </c>
      <c r="AC246" s="75" t="s">
        <v>1032</v>
      </c>
      <c r="AD246" s="75" t="s">
        <v>5150</v>
      </c>
      <c r="AE246" s="75" t="s">
        <v>5151</v>
      </c>
      <c r="AF246" s="75" t="s">
        <v>5168</v>
      </c>
      <c r="AG246" s="75" t="s">
        <v>5176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50"/>
        <v/>
      </c>
      <c r="E247" s="85"/>
      <c r="F247" s="80" t="str">
        <f t="shared" si="55"/>
        <v/>
      </c>
      <c r="G247" s="118"/>
      <c r="H247" s="80" t="str">
        <f t="shared" si="56"/>
        <v/>
      </c>
      <c r="I247" s="80" t="str">
        <f t="shared" si="57"/>
        <v/>
      </c>
      <c r="J247" s="117"/>
      <c r="K247" s="117"/>
      <c r="L247" s="117"/>
      <c r="M247" s="84"/>
      <c r="O247" s="75" t="str">
        <f t="shared" si="51"/>
        <v/>
      </c>
      <c r="P247" s="75" t="str">
        <f t="shared" si="52"/>
        <v/>
      </c>
      <c r="Q247" s="75" t="str">
        <f t="shared" si="53"/>
        <v/>
      </c>
      <c r="R247" s="75" t="str">
        <f t="shared" si="54"/>
        <v/>
      </c>
      <c r="AB247" s="75" t="s">
        <v>1033</v>
      </c>
      <c r="AC247" s="75" t="s">
        <v>1034</v>
      </c>
      <c r="AD247" s="75" t="s">
        <v>5144</v>
      </c>
      <c r="AE247" s="75" t="s">
        <v>5145</v>
      </c>
      <c r="AF247" s="75" t="s">
        <v>5170</v>
      </c>
      <c r="AG247" s="75" t="s">
        <v>5171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50"/>
        <v/>
      </c>
      <c r="E248" s="85"/>
      <c r="F248" s="80" t="str">
        <f t="shared" si="55"/>
        <v/>
      </c>
      <c r="G248" s="118"/>
      <c r="H248" s="80" t="str">
        <f t="shared" si="56"/>
        <v/>
      </c>
      <c r="I248" s="80" t="str">
        <f t="shared" si="57"/>
        <v/>
      </c>
      <c r="J248" s="117"/>
      <c r="K248" s="117"/>
      <c r="L248" s="117"/>
      <c r="M248" s="84"/>
      <c r="O248" s="75" t="str">
        <f t="shared" si="51"/>
        <v/>
      </c>
      <c r="P248" s="75" t="str">
        <f t="shared" si="52"/>
        <v/>
      </c>
      <c r="Q248" s="75" t="str">
        <f t="shared" si="53"/>
        <v/>
      </c>
      <c r="R248" s="75" t="str">
        <f t="shared" si="54"/>
        <v/>
      </c>
      <c r="AB248" s="75" t="s">
        <v>1033</v>
      </c>
      <c r="AC248" s="75" t="s">
        <v>1034</v>
      </c>
      <c r="AD248" s="75" t="s">
        <v>5150</v>
      </c>
      <c r="AE248" s="75" t="s">
        <v>5151</v>
      </c>
      <c r="AF248" s="75" t="s">
        <v>5168</v>
      </c>
      <c r="AG248" s="75" t="s">
        <v>5176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50"/>
        <v/>
      </c>
      <c r="E249" s="85"/>
      <c r="F249" s="80" t="str">
        <f t="shared" si="55"/>
        <v/>
      </c>
      <c r="G249" s="118"/>
      <c r="H249" s="80" t="str">
        <f t="shared" si="56"/>
        <v/>
      </c>
      <c r="I249" s="80" t="str">
        <f t="shared" si="57"/>
        <v/>
      </c>
      <c r="J249" s="117"/>
      <c r="K249" s="117"/>
      <c r="L249" s="117"/>
      <c r="M249" s="84"/>
      <c r="O249" s="75" t="str">
        <f t="shared" si="51"/>
        <v/>
      </c>
      <c r="P249" s="75" t="str">
        <f t="shared" si="52"/>
        <v/>
      </c>
      <c r="Q249" s="75" t="str">
        <f t="shared" si="53"/>
        <v/>
      </c>
      <c r="R249" s="75" t="str">
        <f t="shared" si="54"/>
        <v/>
      </c>
      <c r="AB249" s="75" t="s">
        <v>1035</v>
      </c>
      <c r="AC249" s="75" t="s">
        <v>1036</v>
      </c>
      <c r="AD249" s="75" t="s">
        <v>5150</v>
      </c>
      <c r="AE249" s="75" t="s">
        <v>5151</v>
      </c>
      <c r="AF249" s="75" t="s">
        <v>5168</v>
      </c>
      <c r="AG249" s="75" t="s">
        <v>5176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50"/>
        <v/>
      </c>
      <c r="E250" s="85"/>
      <c r="F250" s="80" t="str">
        <f t="shared" si="55"/>
        <v/>
      </c>
      <c r="G250" s="118"/>
      <c r="H250" s="80" t="str">
        <f t="shared" si="56"/>
        <v/>
      </c>
      <c r="I250" s="80" t="str">
        <f t="shared" si="57"/>
        <v/>
      </c>
      <c r="J250" s="117"/>
      <c r="K250" s="117"/>
      <c r="L250" s="117"/>
      <c r="M250" s="84"/>
      <c r="O250" s="75" t="str">
        <f t="shared" si="51"/>
        <v/>
      </c>
      <c r="P250" s="75" t="str">
        <f t="shared" si="52"/>
        <v/>
      </c>
      <c r="Q250" s="75" t="str">
        <f t="shared" si="53"/>
        <v/>
      </c>
      <c r="R250" s="75" t="str">
        <f t="shared" si="54"/>
        <v/>
      </c>
      <c r="AB250" s="75" t="s">
        <v>1037</v>
      </c>
      <c r="AC250" s="75" t="s">
        <v>1038</v>
      </c>
      <c r="AD250" s="75" t="s">
        <v>5150</v>
      </c>
      <c r="AE250" s="75" t="s">
        <v>5151</v>
      </c>
      <c r="AF250" s="75" t="s">
        <v>5168</v>
      </c>
      <c r="AG250" s="75" t="s">
        <v>5176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50"/>
        <v/>
      </c>
      <c r="E251" s="85"/>
      <c r="F251" s="80" t="str">
        <f t="shared" si="55"/>
        <v/>
      </c>
      <c r="G251" s="118"/>
      <c r="H251" s="80" t="str">
        <f t="shared" si="56"/>
        <v/>
      </c>
      <c r="I251" s="80" t="str">
        <f t="shared" si="57"/>
        <v/>
      </c>
      <c r="J251" s="117"/>
      <c r="K251" s="117"/>
      <c r="L251" s="117"/>
      <c r="M251" s="84"/>
      <c r="O251" s="75" t="str">
        <f t="shared" si="51"/>
        <v/>
      </c>
      <c r="P251" s="75" t="str">
        <f t="shared" si="52"/>
        <v/>
      </c>
      <c r="Q251" s="75" t="str">
        <f t="shared" si="53"/>
        <v/>
      </c>
      <c r="R251" s="75" t="str">
        <f t="shared" si="54"/>
        <v/>
      </c>
      <c r="AB251" s="75" t="s">
        <v>1039</v>
      </c>
      <c r="AC251" s="75" t="s">
        <v>1040</v>
      </c>
      <c r="AD251" s="75" t="s">
        <v>5150</v>
      </c>
      <c r="AE251" s="75" t="s">
        <v>5151</v>
      </c>
      <c r="AF251" s="75" t="s">
        <v>5168</v>
      </c>
      <c r="AG251" s="75" t="s">
        <v>5176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50"/>
        <v/>
      </c>
      <c r="E252" s="85"/>
      <c r="F252" s="80" t="str">
        <f t="shared" si="55"/>
        <v/>
      </c>
      <c r="G252" s="118"/>
      <c r="H252" s="80" t="str">
        <f t="shared" si="56"/>
        <v/>
      </c>
      <c r="I252" s="80" t="str">
        <f t="shared" si="57"/>
        <v/>
      </c>
      <c r="J252" s="117"/>
      <c r="K252" s="117"/>
      <c r="L252" s="117"/>
      <c r="M252" s="84"/>
      <c r="O252" s="75" t="str">
        <f t="shared" si="51"/>
        <v/>
      </c>
      <c r="P252" s="75" t="str">
        <f t="shared" si="52"/>
        <v/>
      </c>
      <c r="Q252" s="75" t="str">
        <f t="shared" si="53"/>
        <v/>
      </c>
      <c r="R252" s="75" t="str">
        <f t="shared" si="54"/>
        <v/>
      </c>
      <c r="AB252" s="75" t="s">
        <v>1041</v>
      </c>
      <c r="AC252" s="75" t="s">
        <v>1042</v>
      </c>
      <c r="AD252" s="75" t="s">
        <v>5150</v>
      </c>
      <c r="AE252" s="75" t="s">
        <v>5151</v>
      </c>
      <c r="AF252" s="75" t="s">
        <v>5168</v>
      </c>
      <c r="AG252" s="75" t="s">
        <v>5176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50"/>
        <v/>
      </c>
      <c r="E253" s="85"/>
      <c r="F253" s="80" t="str">
        <f t="shared" si="55"/>
        <v/>
      </c>
      <c r="G253" s="118"/>
      <c r="H253" s="80" t="str">
        <f t="shared" si="56"/>
        <v/>
      </c>
      <c r="I253" s="80" t="str">
        <f t="shared" si="57"/>
        <v/>
      </c>
      <c r="J253" s="117"/>
      <c r="K253" s="117"/>
      <c r="L253" s="117"/>
      <c r="M253" s="84"/>
      <c r="O253" s="75" t="str">
        <f t="shared" si="51"/>
        <v/>
      </c>
      <c r="P253" s="75" t="str">
        <f t="shared" si="52"/>
        <v/>
      </c>
      <c r="Q253" s="75" t="str">
        <f t="shared" si="53"/>
        <v/>
      </c>
      <c r="R253" s="75" t="str">
        <f t="shared" si="54"/>
        <v/>
      </c>
      <c r="AB253" s="75" t="s">
        <v>1043</v>
      </c>
      <c r="AC253" s="75" t="s">
        <v>1044</v>
      </c>
      <c r="AD253" s="75" t="s">
        <v>5150</v>
      </c>
      <c r="AE253" s="75" t="s">
        <v>5151</v>
      </c>
      <c r="AF253" s="75" t="s">
        <v>5168</v>
      </c>
      <c r="AG253" s="75" t="s">
        <v>5176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50"/>
        <v/>
      </c>
      <c r="E254" s="85"/>
      <c r="F254" s="80" t="str">
        <f t="shared" si="55"/>
        <v/>
      </c>
      <c r="G254" s="118"/>
      <c r="H254" s="80" t="str">
        <f t="shared" si="56"/>
        <v/>
      </c>
      <c r="I254" s="80" t="str">
        <f t="shared" si="57"/>
        <v/>
      </c>
      <c r="J254" s="117"/>
      <c r="K254" s="117"/>
      <c r="L254" s="117"/>
      <c r="M254" s="84"/>
      <c r="O254" s="75" t="str">
        <f t="shared" si="51"/>
        <v/>
      </c>
      <c r="P254" s="75" t="str">
        <f t="shared" si="52"/>
        <v/>
      </c>
      <c r="Q254" s="75" t="str">
        <f t="shared" si="53"/>
        <v/>
      </c>
      <c r="R254" s="75" t="str">
        <f t="shared" si="54"/>
        <v/>
      </c>
      <c r="AB254" s="75" t="s">
        <v>1045</v>
      </c>
      <c r="AC254" s="75" t="s">
        <v>1046</v>
      </c>
      <c r="AD254" s="75" t="s">
        <v>5150</v>
      </c>
      <c r="AE254" s="75" t="s">
        <v>5151</v>
      </c>
      <c r="AF254" s="75" t="s">
        <v>5168</v>
      </c>
      <c r="AG254" s="75" t="s">
        <v>5176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50"/>
        <v/>
      </c>
      <c r="E255" s="85"/>
      <c r="F255" s="80" t="str">
        <f t="shared" si="55"/>
        <v/>
      </c>
      <c r="G255" s="118"/>
      <c r="H255" s="80" t="str">
        <f t="shared" si="56"/>
        <v/>
      </c>
      <c r="I255" s="80" t="str">
        <f t="shared" si="57"/>
        <v/>
      </c>
      <c r="J255" s="117"/>
      <c r="K255" s="117"/>
      <c r="L255" s="117"/>
      <c r="M255" s="84"/>
      <c r="O255" s="75" t="str">
        <f t="shared" si="51"/>
        <v/>
      </c>
      <c r="P255" s="75" t="str">
        <f t="shared" si="52"/>
        <v/>
      </c>
      <c r="Q255" s="75" t="str">
        <f t="shared" si="53"/>
        <v/>
      </c>
      <c r="R255" s="75" t="str">
        <f t="shared" si="54"/>
        <v/>
      </c>
      <c r="AB255" s="75" t="s">
        <v>1047</v>
      </c>
      <c r="AC255" s="75" t="s">
        <v>1048</v>
      </c>
      <c r="AD255" s="75" t="s">
        <v>5150</v>
      </c>
      <c r="AE255" s="75" t="s">
        <v>5151</v>
      </c>
      <c r="AF255" s="75" t="s">
        <v>5168</v>
      </c>
      <c r="AG255" s="75" t="s">
        <v>5176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50"/>
        <v/>
      </c>
      <c r="E256" s="85"/>
      <c r="F256" s="80" t="str">
        <f t="shared" si="55"/>
        <v/>
      </c>
      <c r="G256" s="118"/>
      <c r="H256" s="80" t="str">
        <f t="shared" si="56"/>
        <v/>
      </c>
      <c r="I256" s="80" t="str">
        <f t="shared" si="57"/>
        <v/>
      </c>
      <c r="J256" s="117"/>
      <c r="K256" s="117"/>
      <c r="L256" s="117"/>
      <c r="M256" s="84"/>
      <c r="O256" s="75" t="str">
        <f t="shared" si="51"/>
        <v/>
      </c>
      <c r="P256" s="75" t="str">
        <f t="shared" si="52"/>
        <v/>
      </c>
      <c r="Q256" s="75" t="str">
        <f t="shared" si="53"/>
        <v/>
      </c>
      <c r="R256" s="75" t="str">
        <f t="shared" si="54"/>
        <v/>
      </c>
      <c r="AB256" s="75" t="s">
        <v>1049</v>
      </c>
      <c r="AC256" s="75" t="s">
        <v>1050</v>
      </c>
      <c r="AD256" s="75" t="s">
        <v>5150</v>
      </c>
      <c r="AE256" s="75" t="s">
        <v>5151</v>
      </c>
      <c r="AF256" s="75" t="s">
        <v>5168</v>
      </c>
      <c r="AG256" s="75" t="s">
        <v>5176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50"/>
        <v/>
      </c>
      <c r="E257" s="85"/>
      <c r="F257" s="80" t="str">
        <f t="shared" si="55"/>
        <v/>
      </c>
      <c r="G257" s="118"/>
      <c r="H257" s="80" t="str">
        <f t="shared" si="56"/>
        <v/>
      </c>
      <c r="I257" s="80" t="str">
        <f t="shared" si="57"/>
        <v/>
      </c>
      <c r="J257" s="117"/>
      <c r="K257" s="117"/>
      <c r="L257" s="117"/>
      <c r="M257" s="84"/>
      <c r="O257" s="75" t="str">
        <f t="shared" si="51"/>
        <v/>
      </c>
      <c r="P257" s="75" t="str">
        <f t="shared" si="52"/>
        <v/>
      </c>
      <c r="Q257" s="75" t="str">
        <f t="shared" si="53"/>
        <v/>
      </c>
      <c r="R257" s="75" t="str">
        <f t="shared" si="54"/>
        <v/>
      </c>
      <c r="AB257" s="75" t="s">
        <v>1051</v>
      </c>
      <c r="AC257" s="75" t="s">
        <v>1052</v>
      </c>
      <c r="AD257" s="75" t="s">
        <v>5150</v>
      </c>
      <c r="AE257" s="75" t="s">
        <v>5151</v>
      </c>
      <c r="AF257" s="75" t="s">
        <v>5168</v>
      </c>
      <c r="AG257" s="75" t="s">
        <v>5176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50"/>
        <v/>
      </c>
      <c r="E258" s="85"/>
      <c r="F258" s="80" t="str">
        <f t="shared" si="55"/>
        <v/>
      </c>
      <c r="G258" s="118"/>
      <c r="H258" s="80" t="str">
        <f t="shared" si="56"/>
        <v/>
      </c>
      <c r="I258" s="80" t="str">
        <f t="shared" si="57"/>
        <v/>
      </c>
      <c r="J258" s="117"/>
      <c r="K258" s="117"/>
      <c r="L258" s="117"/>
      <c r="M258" s="84"/>
      <c r="O258" s="75" t="str">
        <f t="shared" si="51"/>
        <v/>
      </c>
      <c r="P258" s="75" t="str">
        <f t="shared" si="52"/>
        <v/>
      </c>
      <c r="Q258" s="75" t="str">
        <f t="shared" si="53"/>
        <v/>
      </c>
      <c r="R258" s="75" t="str">
        <f t="shared" si="54"/>
        <v/>
      </c>
      <c r="AB258" s="75" t="s">
        <v>1053</v>
      </c>
      <c r="AC258" s="75" t="s">
        <v>1054</v>
      </c>
      <c r="AD258" s="75" t="s">
        <v>5150</v>
      </c>
      <c r="AE258" s="75" t="s">
        <v>5151</v>
      </c>
      <c r="AF258" s="75" t="s">
        <v>5168</v>
      </c>
      <c r="AG258" s="75" t="s">
        <v>5176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58">IFERROR(VLOOKUP(C259,$S$6:$T$24,2,FALSE),"")</f>
        <v/>
      </c>
      <c r="E259" s="85"/>
      <c r="F259" s="80" t="str">
        <f t="shared" si="55"/>
        <v/>
      </c>
      <c r="G259" s="118"/>
      <c r="H259" s="80" t="str">
        <f t="shared" si="56"/>
        <v/>
      </c>
      <c r="I259" s="80" t="str">
        <f t="shared" si="57"/>
        <v/>
      </c>
      <c r="J259" s="117"/>
      <c r="K259" s="117"/>
      <c r="L259" s="117"/>
      <c r="M259" s="84"/>
      <c r="O259" s="75" t="str">
        <f t="shared" si="51"/>
        <v/>
      </c>
      <c r="P259" s="75" t="str">
        <f t="shared" si="52"/>
        <v/>
      </c>
      <c r="Q259" s="75" t="str">
        <f t="shared" si="53"/>
        <v/>
      </c>
      <c r="R259" s="75" t="str">
        <f t="shared" si="54"/>
        <v/>
      </c>
      <c r="AB259" s="75" t="s">
        <v>1055</v>
      </c>
      <c r="AC259" s="75" t="s">
        <v>1056</v>
      </c>
      <c r="AD259" s="75" t="s">
        <v>5150</v>
      </c>
      <c r="AE259" s="75" t="s">
        <v>5151</v>
      </c>
      <c r="AF259" s="75" t="s">
        <v>5168</v>
      </c>
      <c r="AG259" s="75" t="s">
        <v>5176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58"/>
        <v/>
      </c>
      <c r="E260" s="85"/>
      <c r="F260" s="80" t="str">
        <f t="shared" si="55"/>
        <v/>
      </c>
      <c r="G260" s="118"/>
      <c r="H260" s="80" t="str">
        <f t="shared" si="56"/>
        <v/>
      </c>
      <c r="I260" s="80" t="str">
        <f t="shared" si="57"/>
        <v/>
      </c>
      <c r="J260" s="117"/>
      <c r="K260" s="117"/>
      <c r="L260" s="117"/>
      <c r="M260" s="84"/>
      <c r="O260" s="75" t="str">
        <f t="shared" ref="O260:O323" si="59">LEFT(E260,3)</f>
        <v/>
      </c>
      <c r="P260" s="75" t="str">
        <f t="shared" ref="P260:P323" si="60">LEFT(E260,2)</f>
        <v/>
      </c>
      <c r="Q260" s="75" t="str">
        <f t="shared" ref="Q260:Q323" si="61">LEFT(C260,3)</f>
        <v/>
      </c>
      <c r="R260" s="75" t="str">
        <f t="shared" ref="R260:R323" si="62">MID(I260,2,2)</f>
        <v/>
      </c>
      <c r="AB260" s="75" t="s">
        <v>1663</v>
      </c>
      <c r="AC260" s="75" t="s">
        <v>1664</v>
      </c>
      <c r="AD260" s="75" t="s">
        <v>5150</v>
      </c>
      <c r="AE260" s="75" t="s">
        <v>5151</v>
      </c>
      <c r="AF260" s="75" t="s">
        <v>5168</v>
      </c>
      <c r="AG260" s="75" t="s">
        <v>5176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58"/>
        <v/>
      </c>
      <c r="E261" s="85"/>
      <c r="F261" s="80" t="str">
        <f t="shared" si="55"/>
        <v/>
      </c>
      <c r="G261" s="118"/>
      <c r="H261" s="80" t="str">
        <f t="shared" si="56"/>
        <v/>
      </c>
      <c r="I261" s="80" t="str">
        <f t="shared" si="57"/>
        <v/>
      </c>
      <c r="J261" s="117"/>
      <c r="K261" s="117"/>
      <c r="L261" s="117"/>
      <c r="M261" s="84"/>
      <c r="O261" s="75" t="str">
        <f t="shared" si="59"/>
        <v/>
      </c>
      <c r="P261" s="75" t="str">
        <f t="shared" si="60"/>
        <v/>
      </c>
      <c r="Q261" s="75" t="str">
        <f t="shared" si="61"/>
        <v/>
      </c>
      <c r="R261" s="75" t="str">
        <f t="shared" si="62"/>
        <v/>
      </c>
      <c r="AB261" s="75" t="s">
        <v>1970</v>
      </c>
      <c r="AC261" s="75" t="s">
        <v>1971</v>
      </c>
      <c r="AD261" s="75" t="s">
        <v>5150</v>
      </c>
      <c r="AE261" s="75" t="s">
        <v>5151</v>
      </c>
      <c r="AF261" s="75" t="s">
        <v>5168</v>
      </c>
      <c r="AG261" s="75" t="s">
        <v>5176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58"/>
        <v/>
      </c>
      <c r="E262" s="85"/>
      <c r="F262" s="80" t="str">
        <f t="shared" si="55"/>
        <v/>
      </c>
      <c r="G262" s="118"/>
      <c r="H262" s="80" t="str">
        <f t="shared" si="56"/>
        <v/>
      </c>
      <c r="I262" s="80" t="str">
        <f t="shared" si="57"/>
        <v/>
      </c>
      <c r="J262" s="117"/>
      <c r="K262" s="117"/>
      <c r="L262" s="117"/>
      <c r="M262" s="84"/>
      <c r="O262" s="75" t="str">
        <f t="shared" si="59"/>
        <v/>
      </c>
      <c r="P262" s="75" t="str">
        <f t="shared" si="60"/>
        <v/>
      </c>
      <c r="Q262" s="75" t="str">
        <f t="shared" si="61"/>
        <v/>
      </c>
      <c r="R262" s="75" t="str">
        <f t="shared" si="62"/>
        <v/>
      </c>
      <c r="AB262" s="75" t="s">
        <v>3501</v>
      </c>
      <c r="AC262" s="75" t="s">
        <v>3502</v>
      </c>
      <c r="AD262" s="75" t="s">
        <v>5150</v>
      </c>
      <c r="AE262" s="75" t="s">
        <v>5151</v>
      </c>
      <c r="AF262" s="75" t="s">
        <v>5168</v>
      </c>
      <c r="AG262" s="75" t="s">
        <v>5176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58"/>
        <v/>
      </c>
      <c r="E263" s="85"/>
      <c r="F263" s="80" t="str">
        <f t="shared" si="55"/>
        <v/>
      </c>
      <c r="G263" s="118"/>
      <c r="H263" s="80" t="str">
        <f t="shared" si="56"/>
        <v/>
      </c>
      <c r="I263" s="80" t="str">
        <f t="shared" si="57"/>
        <v/>
      </c>
      <c r="J263" s="117"/>
      <c r="K263" s="117"/>
      <c r="L263" s="117"/>
      <c r="M263" s="84"/>
      <c r="O263" s="75" t="str">
        <f t="shared" si="59"/>
        <v/>
      </c>
      <c r="P263" s="75" t="str">
        <f t="shared" si="60"/>
        <v/>
      </c>
      <c r="Q263" s="75" t="str">
        <f t="shared" si="61"/>
        <v/>
      </c>
      <c r="R263" s="75" t="str">
        <f t="shared" si="62"/>
        <v/>
      </c>
      <c r="AB263" s="75" t="s">
        <v>3503</v>
      </c>
      <c r="AC263" s="75" t="s">
        <v>3504</v>
      </c>
      <c r="AD263" s="75" t="s">
        <v>5150</v>
      </c>
      <c r="AE263" s="75" t="s">
        <v>5151</v>
      </c>
      <c r="AF263" s="75" t="s">
        <v>5168</v>
      </c>
      <c r="AG263" s="75" t="s">
        <v>5176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58"/>
        <v/>
      </c>
      <c r="E264" s="85"/>
      <c r="F264" s="80" t="str">
        <f t="shared" si="55"/>
        <v/>
      </c>
      <c r="G264" s="118"/>
      <c r="H264" s="80" t="str">
        <f t="shared" si="56"/>
        <v/>
      </c>
      <c r="I264" s="80" t="str">
        <f t="shared" si="57"/>
        <v/>
      </c>
      <c r="J264" s="117"/>
      <c r="K264" s="117"/>
      <c r="L264" s="117"/>
      <c r="M264" s="84"/>
      <c r="O264" s="75" t="str">
        <f t="shared" si="59"/>
        <v/>
      </c>
      <c r="P264" s="75" t="str">
        <f t="shared" si="60"/>
        <v/>
      </c>
      <c r="Q264" s="75" t="str">
        <f t="shared" si="61"/>
        <v/>
      </c>
      <c r="R264" s="75" t="str">
        <f t="shared" si="62"/>
        <v/>
      </c>
      <c r="AB264" s="75" t="s">
        <v>1972</v>
      </c>
      <c r="AC264" s="75" t="s">
        <v>1973</v>
      </c>
      <c r="AD264" s="75" t="s">
        <v>5150</v>
      </c>
      <c r="AE264" s="75" t="s">
        <v>5151</v>
      </c>
      <c r="AF264" s="75" t="s">
        <v>5168</v>
      </c>
      <c r="AG264" s="75" t="s">
        <v>5176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58"/>
        <v/>
      </c>
      <c r="E265" s="85"/>
      <c r="F265" s="80" t="str">
        <f t="shared" si="55"/>
        <v/>
      </c>
      <c r="G265" s="118"/>
      <c r="H265" s="80" t="str">
        <f t="shared" si="56"/>
        <v/>
      </c>
      <c r="I265" s="80" t="str">
        <f t="shared" si="57"/>
        <v/>
      </c>
      <c r="J265" s="117"/>
      <c r="K265" s="117"/>
      <c r="L265" s="117"/>
      <c r="M265" s="84"/>
      <c r="O265" s="75" t="str">
        <f t="shared" si="59"/>
        <v/>
      </c>
      <c r="P265" s="75" t="str">
        <f t="shared" si="60"/>
        <v/>
      </c>
      <c r="Q265" s="75" t="str">
        <f t="shared" si="61"/>
        <v/>
      </c>
      <c r="R265" s="75" t="str">
        <f t="shared" si="62"/>
        <v/>
      </c>
      <c r="AB265" s="75" t="s">
        <v>1057</v>
      </c>
      <c r="AC265" s="75" t="s">
        <v>1058</v>
      </c>
      <c r="AD265" s="75" t="s">
        <v>5150</v>
      </c>
      <c r="AE265" s="75" t="s">
        <v>5151</v>
      </c>
      <c r="AF265" s="75" t="s">
        <v>5168</v>
      </c>
      <c r="AG265" s="75" t="s">
        <v>5176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58"/>
        <v/>
      </c>
      <c r="E266" s="85"/>
      <c r="F266" s="80" t="str">
        <f t="shared" ref="F266:F329" si="63">IFERROR(VLOOKUP(E266,$V$5:$X$129,2,FALSE),"")</f>
        <v/>
      </c>
      <c r="G266" s="118"/>
      <c r="H266" s="80" t="str">
        <f t="shared" ref="H266:H329" si="64">IFERROR(VLOOKUP(G266,$AB$6:$AC$327,2,FALSE),"")</f>
        <v/>
      </c>
      <c r="I266" s="80" t="str">
        <f t="shared" ref="I266:I329" si="65">IFERROR(VLOOKUP(G266,$AB$6:$AF$327,3,FALSE),"")</f>
        <v/>
      </c>
      <c r="J266" s="117"/>
      <c r="K266" s="117"/>
      <c r="L266" s="117"/>
      <c r="M266" s="84"/>
      <c r="O266" s="75" t="str">
        <f t="shared" si="59"/>
        <v/>
      </c>
      <c r="P266" s="75" t="str">
        <f t="shared" si="60"/>
        <v/>
      </c>
      <c r="Q266" s="75" t="str">
        <f t="shared" si="61"/>
        <v/>
      </c>
      <c r="R266" s="75" t="str">
        <f t="shared" si="62"/>
        <v/>
      </c>
      <c r="AB266" s="75" t="s">
        <v>1059</v>
      </c>
      <c r="AC266" s="75" t="s">
        <v>1060</v>
      </c>
      <c r="AD266" s="75" t="s">
        <v>5150</v>
      </c>
      <c r="AE266" s="75" t="s">
        <v>5151</v>
      </c>
      <c r="AF266" s="75" t="s">
        <v>5168</v>
      </c>
      <c r="AG266" s="75" t="s">
        <v>5176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58"/>
        <v/>
      </c>
      <c r="E267" s="85"/>
      <c r="F267" s="80" t="str">
        <f t="shared" si="63"/>
        <v/>
      </c>
      <c r="G267" s="118"/>
      <c r="H267" s="80" t="str">
        <f t="shared" si="64"/>
        <v/>
      </c>
      <c r="I267" s="80" t="str">
        <f t="shared" si="65"/>
        <v/>
      </c>
      <c r="J267" s="117"/>
      <c r="K267" s="117"/>
      <c r="L267" s="117"/>
      <c r="M267" s="84"/>
      <c r="O267" s="75" t="str">
        <f t="shared" si="59"/>
        <v/>
      </c>
      <c r="P267" s="75" t="str">
        <f t="shared" si="60"/>
        <v/>
      </c>
      <c r="Q267" s="75" t="str">
        <f t="shared" si="61"/>
        <v/>
      </c>
      <c r="R267" s="75" t="str">
        <f t="shared" si="62"/>
        <v/>
      </c>
      <c r="AB267" s="75" t="s">
        <v>1061</v>
      </c>
      <c r="AC267" s="75" t="s">
        <v>684</v>
      </c>
      <c r="AD267" s="75" t="s">
        <v>5150</v>
      </c>
      <c r="AE267" s="75" t="s">
        <v>5151</v>
      </c>
      <c r="AF267" s="75" t="s">
        <v>5168</v>
      </c>
      <c r="AG267" s="75" t="s">
        <v>5176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58"/>
        <v/>
      </c>
      <c r="E268" s="85"/>
      <c r="F268" s="80" t="str">
        <f t="shared" si="63"/>
        <v/>
      </c>
      <c r="G268" s="118"/>
      <c r="H268" s="80" t="str">
        <f t="shared" si="64"/>
        <v/>
      </c>
      <c r="I268" s="80" t="str">
        <f t="shared" si="65"/>
        <v/>
      </c>
      <c r="J268" s="117"/>
      <c r="K268" s="117"/>
      <c r="L268" s="117"/>
      <c r="M268" s="84"/>
      <c r="O268" s="75" t="str">
        <f t="shared" si="59"/>
        <v/>
      </c>
      <c r="P268" s="75" t="str">
        <f t="shared" si="60"/>
        <v/>
      </c>
      <c r="Q268" s="75" t="str">
        <f t="shared" si="61"/>
        <v/>
      </c>
      <c r="R268" s="75" t="str">
        <f t="shared" si="62"/>
        <v/>
      </c>
      <c r="AB268" s="75" t="s">
        <v>1064</v>
      </c>
      <c r="AC268" s="75" t="s">
        <v>1065</v>
      </c>
      <c r="AD268" s="75" t="s">
        <v>5146</v>
      </c>
      <c r="AE268" s="75" t="s">
        <v>5147</v>
      </c>
      <c r="AF268" s="75" t="s">
        <v>5168</v>
      </c>
      <c r="AG268" s="75" t="s">
        <v>5178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58"/>
        <v/>
      </c>
      <c r="E269" s="85"/>
      <c r="F269" s="80" t="str">
        <f t="shared" si="63"/>
        <v/>
      </c>
      <c r="G269" s="118"/>
      <c r="H269" s="80" t="str">
        <f t="shared" si="64"/>
        <v/>
      </c>
      <c r="I269" s="80" t="str">
        <f t="shared" si="65"/>
        <v/>
      </c>
      <c r="J269" s="117"/>
      <c r="K269" s="117"/>
      <c r="L269" s="117"/>
      <c r="M269" s="84"/>
      <c r="O269" s="75" t="str">
        <f t="shared" si="59"/>
        <v/>
      </c>
      <c r="P269" s="75" t="str">
        <f t="shared" si="60"/>
        <v/>
      </c>
      <c r="Q269" s="75" t="str">
        <f t="shared" si="61"/>
        <v/>
      </c>
      <c r="R269" s="75" t="str">
        <f t="shared" si="62"/>
        <v/>
      </c>
      <c r="AB269" s="75" t="s">
        <v>1066</v>
      </c>
      <c r="AC269" s="75" t="s">
        <v>1665</v>
      </c>
      <c r="AD269" s="75" t="s">
        <v>5146</v>
      </c>
      <c r="AE269" s="75" t="s">
        <v>5147</v>
      </c>
      <c r="AF269" s="75" t="s">
        <v>5168</v>
      </c>
      <c r="AG269" s="75" t="s">
        <v>5178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58"/>
        <v/>
      </c>
      <c r="E270" s="85"/>
      <c r="F270" s="80" t="str">
        <f t="shared" si="63"/>
        <v/>
      </c>
      <c r="G270" s="118"/>
      <c r="H270" s="80" t="str">
        <f t="shared" si="64"/>
        <v/>
      </c>
      <c r="I270" s="80" t="str">
        <f t="shared" si="65"/>
        <v/>
      </c>
      <c r="J270" s="117"/>
      <c r="K270" s="117"/>
      <c r="L270" s="117"/>
      <c r="M270" s="84"/>
      <c r="O270" s="75" t="str">
        <f t="shared" si="59"/>
        <v/>
      </c>
      <c r="P270" s="75" t="str">
        <f t="shared" si="60"/>
        <v/>
      </c>
      <c r="Q270" s="75" t="str">
        <f t="shared" si="61"/>
        <v/>
      </c>
      <c r="R270" s="75" t="str">
        <f t="shared" si="62"/>
        <v/>
      </c>
      <c r="AB270" s="75" t="s">
        <v>1067</v>
      </c>
      <c r="AC270" s="75" t="s">
        <v>1068</v>
      </c>
      <c r="AD270" s="75" t="s">
        <v>5146</v>
      </c>
      <c r="AE270" s="75" t="s">
        <v>5147</v>
      </c>
      <c r="AF270" s="75" t="s">
        <v>5168</v>
      </c>
      <c r="AG270" s="75" t="s">
        <v>5178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58"/>
        <v/>
      </c>
      <c r="E271" s="85"/>
      <c r="F271" s="80" t="str">
        <f t="shared" si="63"/>
        <v/>
      </c>
      <c r="G271" s="118"/>
      <c r="H271" s="80" t="str">
        <f t="shared" si="64"/>
        <v/>
      </c>
      <c r="I271" s="80" t="str">
        <f t="shared" si="65"/>
        <v/>
      </c>
      <c r="J271" s="117"/>
      <c r="K271" s="117"/>
      <c r="L271" s="117"/>
      <c r="M271" s="84"/>
      <c r="O271" s="75" t="str">
        <f t="shared" si="59"/>
        <v/>
      </c>
      <c r="P271" s="75" t="str">
        <f t="shared" si="60"/>
        <v/>
      </c>
      <c r="Q271" s="75" t="str">
        <f t="shared" si="61"/>
        <v/>
      </c>
      <c r="R271" s="75" t="str">
        <f t="shared" si="62"/>
        <v/>
      </c>
      <c r="AB271" s="75" t="s">
        <v>3505</v>
      </c>
      <c r="AC271" s="75" t="s">
        <v>3506</v>
      </c>
      <c r="AD271" s="75" t="s">
        <v>5146</v>
      </c>
      <c r="AE271" s="75" t="s">
        <v>5147</v>
      </c>
      <c r="AF271" s="75" t="s">
        <v>5168</v>
      </c>
      <c r="AG271" s="75" t="s">
        <v>5178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58"/>
        <v/>
      </c>
      <c r="E272" s="85"/>
      <c r="F272" s="80" t="str">
        <f t="shared" si="63"/>
        <v/>
      </c>
      <c r="G272" s="118"/>
      <c r="H272" s="80" t="str">
        <f t="shared" si="64"/>
        <v/>
      </c>
      <c r="I272" s="80" t="str">
        <f t="shared" si="65"/>
        <v/>
      </c>
      <c r="J272" s="117"/>
      <c r="K272" s="117"/>
      <c r="L272" s="117"/>
      <c r="M272" s="84"/>
      <c r="O272" s="75" t="str">
        <f t="shared" si="59"/>
        <v/>
      </c>
      <c r="P272" s="75" t="str">
        <f t="shared" si="60"/>
        <v/>
      </c>
      <c r="Q272" s="75" t="str">
        <f t="shared" si="61"/>
        <v/>
      </c>
      <c r="R272" s="75" t="str">
        <f t="shared" si="62"/>
        <v/>
      </c>
      <c r="AB272" s="75" t="s">
        <v>1069</v>
      </c>
      <c r="AC272" s="75" t="s">
        <v>1070</v>
      </c>
      <c r="AD272" s="75" t="s">
        <v>5146</v>
      </c>
      <c r="AE272" s="75" t="s">
        <v>5147</v>
      </c>
      <c r="AF272" s="75" t="s">
        <v>5168</v>
      </c>
      <c r="AG272" s="75" t="s">
        <v>5178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58"/>
        <v/>
      </c>
      <c r="E273" s="85"/>
      <c r="F273" s="80" t="str">
        <f t="shared" si="63"/>
        <v/>
      </c>
      <c r="G273" s="118"/>
      <c r="H273" s="80" t="str">
        <f t="shared" si="64"/>
        <v/>
      </c>
      <c r="I273" s="80" t="str">
        <f t="shared" si="65"/>
        <v/>
      </c>
      <c r="J273" s="117"/>
      <c r="K273" s="117"/>
      <c r="L273" s="117"/>
      <c r="M273" s="84"/>
      <c r="O273" s="75" t="str">
        <f t="shared" si="59"/>
        <v/>
      </c>
      <c r="P273" s="75" t="str">
        <f t="shared" si="60"/>
        <v/>
      </c>
      <c r="Q273" s="75" t="str">
        <f t="shared" si="61"/>
        <v/>
      </c>
      <c r="R273" s="75" t="str">
        <f t="shared" si="62"/>
        <v/>
      </c>
      <c r="AB273" s="75" t="s">
        <v>2010</v>
      </c>
      <c r="AC273" s="75" t="s">
        <v>2011</v>
      </c>
      <c r="AD273" s="75" t="s">
        <v>5146</v>
      </c>
      <c r="AE273" s="75" t="s">
        <v>5147</v>
      </c>
      <c r="AF273" s="75" t="s">
        <v>5168</v>
      </c>
      <c r="AG273" s="75" t="s">
        <v>5178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58"/>
        <v/>
      </c>
      <c r="E274" s="85"/>
      <c r="F274" s="80" t="str">
        <f t="shared" si="63"/>
        <v/>
      </c>
      <c r="G274" s="118"/>
      <c r="H274" s="80" t="str">
        <f t="shared" si="64"/>
        <v/>
      </c>
      <c r="I274" s="80" t="str">
        <f t="shared" si="65"/>
        <v/>
      </c>
      <c r="J274" s="117"/>
      <c r="K274" s="117"/>
      <c r="L274" s="117"/>
      <c r="M274" s="84"/>
      <c r="O274" s="75" t="str">
        <f t="shared" si="59"/>
        <v/>
      </c>
      <c r="P274" s="75" t="str">
        <f t="shared" si="60"/>
        <v/>
      </c>
      <c r="Q274" s="75" t="str">
        <f t="shared" si="61"/>
        <v/>
      </c>
      <c r="R274" s="75" t="str">
        <f t="shared" si="62"/>
        <v/>
      </c>
      <c r="AB274" s="75" t="s">
        <v>2012</v>
      </c>
      <c r="AC274" s="75" t="s">
        <v>3507</v>
      </c>
      <c r="AD274" s="75" t="s">
        <v>5146</v>
      </c>
      <c r="AE274" s="75" t="s">
        <v>5147</v>
      </c>
      <c r="AF274" s="75" t="s">
        <v>5168</v>
      </c>
      <c r="AG274" s="75" t="s">
        <v>5178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58"/>
        <v/>
      </c>
      <c r="E275" s="85"/>
      <c r="F275" s="80" t="str">
        <f t="shared" si="63"/>
        <v/>
      </c>
      <c r="G275" s="118"/>
      <c r="H275" s="80" t="str">
        <f t="shared" si="64"/>
        <v/>
      </c>
      <c r="I275" s="80" t="str">
        <f t="shared" si="65"/>
        <v/>
      </c>
      <c r="J275" s="117"/>
      <c r="K275" s="117"/>
      <c r="L275" s="117"/>
      <c r="M275" s="84"/>
      <c r="O275" s="75" t="str">
        <f t="shared" si="59"/>
        <v/>
      </c>
      <c r="P275" s="75" t="str">
        <f t="shared" si="60"/>
        <v/>
      </c>
      <c r="Q275" s="75" t="str">
        <f t="shared" si="61"/>
        <v/>
      </c>
      <c r="R275" s="75" t="str">
        <f t="shared" si="62"/>
        <v/>
      </c>
      <c r="AB275" s="75" t="s">
        <v>1073</v>
      </c>
      <c r="AC275" s="75" t="s">
        <v>1074</v>
      </c>
      <c r="AD275" s="75" t="s">
        <v>5146</v>
      </c>
      <c r="AE275" s="75" t="s">
        <v>5147</v>
      </c>
      <c r="AF275" s="75" t="s">
        <v>5168</v>
      </c>
      <c r="AG275" s="75" t="s">
        <v>5178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58"/>
        <v/>
      </c>
      <c r="E276" s="85"/>
      <c r="F276" s="80" t="str">
        <f t="shared" si="63"/>
        <v/>
      </c>
      <c r="G276" s="118"/>
      <c r="H276" s="80" t="str">
        <f t="shared" si="64"/>
        <v/>
      </c>
      <c r="I276" s="80" t="str">
        <f t="shared" si="65"/>
        <v/>
      </c>
      <c r="J276" s="117"/>
      <c r="K276" s="117"/>
      <c r="L276" s="117"/>
      <c r="M276" s="84"/>
      <c r="O276" s="75" t="str">
        <f t="shared" si="59"/>
        <v/>
      </c>
      <c r="P276" s="75" t="str">
        <f t="shared" si="60"/>
        <v/>
      </c>
      <c r="Q276" s="75" t="str">
        <f t="shared" si="61"/>
        <v/>
      </c>
      <c r="R276" s="75" t="str">
        <f t="shared" si="62"/>
        <v/>
      </c>
      <c r="AB276" s="75" t="s">
        <v>1075</v>
      </c>
      <c r="AC276" s="75" t="s">
        <v>1076</v>
      </c>
      <c r="AD276" s="75" t="s">
        <v>5146</v>
      </c>
      <c r="AE276" s="75" t="s">
        <v>5147</v>
      </c>
      <c r="AF276" s="75" t="s">
        <v>5168</v>
      </c>
      <c r="AG276" s="75" t="s">
        <v>5178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58"/>
        <v/>
      </c>
      <c r="E277" s="85"/>
      <c r="F277" s="80" t="str">
        <f t="shared" si="63"/>
        <v/>
      </c>
      <c r="G277" s="118"/>
      <c r="H277" s="80" t="str">
        <f t="shared" si="64"/>
        <v/>
      </c>
      <c r="I277" s="80" t="str">
        <f t="shared" si="65"/>
        <v/>
      </c>
      <c r="J277" s="117"/>
      <c r="K277" s="117"/>
      <c r="L277" s="117"/>
      <c r="M277" s="84"/>
      <c r="O277" s="75" t="str">
        <f t="shared" si="59"/>
        <v/>
      </c>
      <c r="P277" s="75" t="str">
        <f t="shared" si="60"/>
        <v/>
      </c>
      <c r="Q277" s="75" t="str">
        <f t="shared" si="61"/>
        <v/>
      </c>
      <c r="R277" s="75" t="str">
        <f t="shared" si="62"/>
        <v/>
      </c>
      <c r="AB277" s="75" t="s">
        <v>1077</v>
      </c>
      <c r="AC277" s="75" t="s">
        <v>1078</v>
      </c>
      <c r="AD277" s="75" t="s">
        <v>5146</v>
      </c>
      <c r="AE277" s="75" t="s">
        <v>5147</v>
      </c>
      <c r="AF277" s="75" t="s">
        <v>5168</v>
      </c>
      <c r="AG277" s="75" t="s">
        <v>5178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58"/>
        <v/>
      </c>
      <c r="E278" s="85"/>
      <c r="F278" s="80" t="str">
        <f t="shared" si="63"/>
        <v/>
      </c>
      <c r="G278" s="118"/>
      <c r="H278" s="80" t="str">
        <f t="shared" si="64"/>
        <v/>
      </c>
      <c r="I278" s="80" t="str">
        <f t="shared" si="65"/>
        <v/>
      </c>
      <c r="J278" s="117"/>
      <c r="K278" s="117"/>
      <c r="L278" s="117"/>
      <c r="M278" s="84"/>
      <c r="O278" s="75" t="str">
        <f t="shared" si="59"/>
        <v/>
      </c>
      <c r="P278" s="75" t="str">
        <f t="shared" si="60"/>
        <v/>
      </c>
      <c r="Q278" s="75" t="str">
        <f t="shared" si="61"/>
        <v/>
      </c>
      <c r="R278" s="75" t="str">
        <f t="shared" si="62"/>
        <v/>
      </c>
      <c r="AB278" s="75" t="s">
        <v>1079</v>
      </c>
      <c r="AC278" s="75" t="s">
        <v>1080</v>
      </c>
      <c r="AD278" s="75" t="s">
        <v>5146</v>
      </c>
      <c r="AE278" s="75" t="s">
        <v>5147</v>
      </c>
      <c r="AF278" s="75" t="s">
        <v>5168</v>
      </c>
      <c r="AG278" s="75" t="s">
        <v>5178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58"/>
        <v/>
      </c>
      <c r="E279" s="85"/>
      <c r="F279" s="80" t="str">
        <f t="shared" si="63"/>
        <v/>
      </c>
      <c r="G279" s="118"/>
      <c r="H279" s="80" t="str">
        <f t="shared" si="64"/>
        <v/>
      </c>
      <c r="I279" s="80" t="str">
        <f t="shared" si="65"/>
        <v/>
      </c>
      <c r="J279" s="117"/>
      <c r="K279" s="117"/>
      <c r="L279" s="117"/>
      <c r="M279" s="84"/>
      <c r="O279" s="75" t="str">
        <f t="shared" si="59"/>
        <v/>
      </c>
      <c r="P279" s="75" t="str">
        <f t="shared" si="60"/>
        <v/>
      </c>
      <c r="Q279" s="75" t="str">
        <f t="shared" si="61"/>
        <v/>
      </c>
      <c r="R279" s="75" t="str">
        <f t="shared" si="62"/>
        <v/>
      </c>
      <c r="AB279" s="75" t="s">
        <v>1081</v>
      </c>
      <c r="AC279" s="75" t="s">
        <v>1082</v>
      </c>
      <c r="AD279" s="75" t="s">
        <v>5146</v>
      </c>
      <c r="AE279" s="75" t="s">
        <v>5147</v>
      </c>
      <c r="AF279" s="75" t="s">
        <v>5168</v>
      </c>
      <c r="AG279" s="75" t="s">
        <v>5178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58"/>
        <v/>
      </c>
      <c r="E280" s="85"/>
      <c r="F280" s="80" t="str">
        <f t="shared" si="63"/>
        <v/>
      </c>
      <c r="G280" s="118"/>
      <c r="H280" s="80" t="str">
        <f t="shared" si="64"/>
        <v/>
      </c>
      <c r="I280" s="80" t="str">
        <f t="shared" si="65"/>
        <v/>
      </c>
      <c r="J280" s="117"/>
      <c r="K280" s="117"/>
      <c r="L280" s="117"/>
      <c r="M280" s="84"/>
      <c r="O280" s="75" t="str">
        <f t="shared" si="59"/>
        <v/>
      </c>
      <c r="P280" s="75" t="str">
        <f t="shared" si="60"/>
        <v/>
      </c>
      <c r="Q280" s="75" t="str">
        <f t="shared" si="61"/>
        <v/>
      </c>
      <c r="R280" s="75" t="str">
        <f t="shared" si="62"/>
        <v/>
      </c>
      <c r="AB280" s="75" t="s">
        <v>1083</v>
      </c>
      <c r="AC280" s="75" t="s">
        <v>1084</v>
      </c>
      <c r="AD280" s="75" t="s">
        <v>5146</v>
      </c>
      <c r="AE280" s="75" t="s">
        <v>5147</v>
      </c>
      <c r="AF280" s="75" t="s">
        <v>5168</v>
      </c>
      <c r="AG280" s="75" t="s">
        <v>5178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58"/>
        <v/>
      </c>
      <c r="E281" s="85"/>
      <c r="F281" s="80" t="str">
        <f t="shared" si="63"/>
        <v/>
      </c>
      <c r="G281" s="118"/>
      <c r="H281" s="80" t="str">
        <f t="shared" si="64"/>
        <v/>
      </c>
      <c r="I281" s="80" t="str">
        <f t="shared" si="65"/>
        <v/>
      </c>
      <c r="J281" s="117"/>
      <c r="K281" s="117"/>
      <c r="L281" s="117"/>
      <c r="M281" s="84"/>
      <c r="O281" s="75" t="str">
        <f t="shared" si="59"/>
        <v/>
      </c>
      <c r="P281" s="75" t="str">
        <f t="shared" si="60"/>
        <v/>
      </c>
      <c r="Q281" s="75" t="str">
        <f t="shared" si="61"/>
        <v/>
      </c>
      <c r="R281" s="75" t="str">
        <f t="shared" si="62"/>
        <v/>
      </c>
      <c r="AB281" s="75" t="s">
        <v>1085</v>
      </c>
      <c r="AC281" s="75" t="s">
        <v>1086</v>
      </c>
      <c r="AD281" s="75" t="s">
        <v>5146</v>
      </c>
      <c r="AE281" s="75" t="s">
        <v>5147</v>
      </c>
      <c r="AF281" s="75" t="s">
        <v>5168</v>
      </c>
      <c r="AG281" s="75" t="s">
        <v>5178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58"/>
        <v/>
      </c>
      <c r="E282" s="85"/>
      <c r="F282" s="80" t="str">
        <f t="shared" si="63"/>
        <v/>
      </c>
      <c r="G282" s="118"/>
      <c r="H282" s="80" t="str">
        <f t="shared" si="64"/>
        <v/>
      </c>
      <c r="I282" s="80" t="str">
        <f t="shared" si="65"/>
        <v/>
      </c>
      <c r="J282" s="117"/>
      <c r="K282" s="117"/>
      <c r="L282" s="117"/>
      <c r="M282" s="84"/>
      <c r="O282" s="75" t="str">
        <f t="shared" si="59"/>
        <v/>
      </c>
      <c r="P282" s="75" t="str">
        <f t="shared" si="60"/>
        <v/>
      </c>
      <c r="Q282" s="75" t="str">
        <f t="shared" si="61"/>
        <v/>
      </c>
      <c r="R282" s="75" t="str">
        <f t="shared" si="62"/>
        <v/>
      </c>
      <c r="AB282" s="75" t="s">
        <v>1087</v>
      </c>
      <c r="AC282" s="75" t="s">
        <v>1088</v>
      </c>
      <c r="AD282" s="75" t="s">
        <v>5146</v>
      </c>
      <c r="AE282" s="75" t="s">
        <v>5147</v>
      </c>
      <c r="AF282" s="75" t="s">
        <v>5168</v>
      </c>
      <c r="AG282" s="75" t="s">
        <v>5178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58"/>
        <v/>
      </c>
      <c r="E283" s="85"/>
      <c r="F283" s="80" t="str">
        <f t="shared" si="63"/>
        <v/>
      </c>
      <c r="G283" s="118"/>
      <c r="H283" s="80" t="str">
        <f t="shared" si="64"/>
        <v/>
      </c>
      <c r="I283" s="80" t="str">
        <f t="shared" si="65"/>
        <v/>
      </c>
      <c r="J283" s="117"/>
      <c r="K283" s="117"/>
      <c r="L283" s="117"/>
      <c r="M283" s="84"/>
      <c r="O283" s="75" t="str">
        <f t="shared" si="59"/>
        <v/>
      </c>
      <c r="P283" s="75" t="str">
        <f t="shared" si="60"/>
        <v/>
      </c>
      <c r="Q283" s="75" t="str">
        <f t="shared" si="61"/>
        <v/>
      </c>
      <c r="R283" s="75" t="str">
        <f t="shared" si="62"/>
        <v/>
      </c>
      <c r="AB283" s="75" t="s">
        <v>1089</v>
      </c>
      <c r="AC283" s="75" t="s">
        <v>1090</v>
      </c>
      <c r="AD283" s="75" t="s">
        <v>5146</v>
      </c>
      <c r="AE283" s="75" t="s">
        <v>5147</v>
      </c>
      <c r="AF283" s="75" t="s">
        <v>5168</v>
      </c>
      <c r="AG283" s="75" t="s">
        <v>5178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58"/>
        <v/>
      </c>
      <c r="E284" s="85"/>
      <c r="F284" s="80" t="str">
        <f t="shared" si="63"/>
        <v/>
      </c>
      <c r="G284" s="118"/>
      <c r="H284" s="80" t="str">
        <f t="shared" si="64"/>
        <v/>
      </c>
      <c r="I284" s="80" t="str">
        <f t="shared" si="65"/>
        <v/>
      </c>
      <c r="J284" s="117"/>
      <c r="K284" s="117"/>
      <c r="L284" s="117"/>
      <c r="M284" s="84"/>
      <c r="O284" s="75" t="str">
        <f t="shared" si="59"/>
        <v/>
      </c>
      <c r="P284" s="75" t="str">
        <f t="shared" si="60"/>
        <v/>
      </c>
      <c r="Q284" s="75" t="str">
        <f t="shared" si="61"/>
        <v/>
      </c>
      <c r="R284" s="75" t="str">
        <f t="shared" si="62"/>
        <v/>
      </c>
      <c r="AB284" s="75" t="s">
        <v>1091</v>
      </c>
      <c r="AC284" s="75" t="s">
        <v>3508</v>
      </c>
      <c r="AD284" s="75" t="s">
        <v>5146</v>
      </c>
      <c r="AE284" s="75" t="s">
        <v>5147</v>
      </c>
      <c r="AF284" s="75" t="s">
        <v>5168</v>
      </c>
      <c r="AG284" s="75" t="s">
        <v>5178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58"/>
        <v/>
      </c>
      <c r="E285" s="85"/>
      <c r="F285" s="80" t="str">
        <f t="shared" si="63"/>
        <v/>
      </c>
      <c r="G285" s="118"/>
      <c r="H285" s="80" t="str">
        <f t="shared" si="64"/>
        <v/>
      </c>
      <c r="I285" s="80" t="str">
        <f t="shared" si="65"/>
        <v/>
      </c>
      <c r="J285" s="117"/>
      <c r="K285" s="117"/>
      <c r="L285" s="117"/>
      <c r="M285" s="84"/>
      <c r="O285" s="75" t="str">
        <f t="shared" si="59"/>
        <v/>
      </c>
      <c r="P285" s="75" t="str">
        <f t="shared" si="60"/>
        <v/>
      </c>
      <c r="Q285" s="75" t="str">
        <f t="shared" si="61"/>
        <v/>
      </c>
      <c r="R285" s="75" t="str">
        <f t="shared" si="62"/>
        <v/>
      </c>
      <c r="AB285" s="75" t="s">
        <v>1092</v>
      </c>
      <c r="AC285" s="75" t="s">
        <v>1666</v>
      </c>
      <c r="AD285" s="75" t="s">
        <v>5146</v>
      </c>
      <c r="AE285" s="75" t="s">
        <v>5147</v>
      </c>
      <c r="AF285" s="75" t="s">
        <v>5168</v>
      </c>
      <c r="AG285" s="75" t="s">
        <v>5178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58"/>
        <v/>
      </c>
      <c r="E286" s="85"/>
      <c r="F286" s="80" t="str">
        <f t="shared" si="63"/>
        <v/>
      </c>
      <c r="G286" s="118"/>
      <c r="H286" s="80" t="str">
        <f t="shared" si="64"/>
        <v/>
      </c>
      <c r="I286" s="80" t="str">
        <f t="shared" si="65"/>
        <v/>
      </c>
      <c r="J286" s="117"/>
      <c r="K286" s="117"/>
      <c r="L286" s="117"/>
      <c r="M286" s="84"/>
      <c r="O286" s="75" t="str">
        <f t="shared" si="59"/>
        <v/>
      </c>
      <c r="P286" s="75" t="str">
        <f t="shared" si="60"/>
        <v/>
      </c>
      <c r="Q286" s="75" t="str">
        <f t="shared" si="61"/>
        <v/>
      </c>
      <c r="R286" s="75" t="str">
        <f t="shared" si="62"/>
        <v/>
      </c>
      <c r="AB286" s="75" t="s">
        <v>1093</v>
      </c>
      <c r="AC286" s="75" t="s">
        <v>1667</v>
      </c>
      <c r="AD286" s="75" t="s">
        <v>5146</v>
      </c>
      <c r="AE286" s="75" t="s">
        <v>5147</v>
      </c>
      <c r="AF286" s="75" t="s">
        <v>5168</v>
      </c>
      <c r="AG286" s="75" t="s">
        <v>5178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58"/>
        <v/>
      </c>
      <c r="E287" s="85"/>
      <c r="F287" s="80" t="str">
        <f t="shared" si="63"/>
        <v/>
      </c>
      <c r="G287" s="118"/>
      <c r="H287" s="80" t="str">
        <f t="shared" si="64"/>
        <v/>
      </c>
      <c r="I287" s="80" t="str">
        <f t="shared" si="65"/>
        <v/>
      </c>
      <c r="J287" s="117"/>
      <c r="K287" s="117"/>
      <c r="L287" s="117"/>
      <c r="M287" s="84"/>
      <c r="O287" s="75" t="str">
        <f t="shared" si="59"/>
        <v/>
      </c>
      <c r="P287" s="75" t="str">
        <f t="shared" si="60"/>
        <v/>
      </c>
      <c r="Q287" s="75" t="str">
        <f t="shared" si="61"/>
        <v/>
      </c>
      <c r="R287" s="75" t="str">
        <f t="shared" si="62"/>
        <v/>
      </c>
      <c r="AB287" s="75" t="s">
        <v>1094</v>
      </c>
      <c r="AC287" s="75" t="s">
        <v>1668</v>
      </c>
      <c r="AD287" s="75" t="s">
        <v>5146</v>
      </c>
      <c r="AE287" s="75" t="s">
        <v>5147</v>
      </c>
      <c r="AF287" s="75" t="s">
        <v>5168</v>
      </c>
      <c r="AG287" s="75" t="s">
        <v>5178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58"/>
        <v/>
      </c>
      <c r="E288" s="85"/>
      <c r="F288" s="80" t="str">
        <f t="shared" si="63"/>
        <v/>
      </c>
      <c r="G288" s="118"/>
      <c r="H288" s="80" t="str">
        <f t="shared" si="64"/>
        <v/>
      </c>
      <c r="I288" s="80" t="str">
        <f t="shared" si="65"/>
        <v/>
      </c>
      <c r="J288" s="117"/>
      <c r="K288" s="117"/>
      <c r="L288" s="117"/>
      <c r="M288" s="84"/>
      <c r="O288" s="75" t="str">
        <f t="shared" si="59"/>
        <v/>
      </c>
      <c r="P288" s="75" t="str">
        <f t="shared" si="60"/>
        <v/>
      </c>
      <c r="Q288" s="75" t="str">
        <f t="shared" si="61"/>
        <v/>
      </c>
      <c r="R288" s="75" t="str">
        <f t="shared" si="62"/>
        <v/>
      </c>
      <c r="AB288" s="75" t="s">
        <v>1095</v>
      </c>
      <c r="AC288" s="75" t="s">
        <v>1096</v>
      </c>
      <c r="AD288" s="75" t="s">
        <v>5146</v>
      </c>
      <c r="AE288" s="75" t="s">
        <v>5147</v>
      </c>
      <c r="AF288" s="75" t="s">
        <v>5168</v>
      </c>
      <c r="AG288" s="75" t="s">
        <v>5178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58"/>
        <v/>
      </c>
      <c r="E289" s="85"/>
      <c r="F289" s="80" t="str">
        <f t="shared" si="63"/>
        <v/>
      </c>
      <c r="G289" s="118"/>
      <c r="H289" s="80" t="str">
        <f t="shared" si="64"/>
        <v/>
      </c>
      <c r="I289" s="80" t="str">
        <f t="shared" si="65"/>
        <v/>
      </c>
      <c r="J289" s="117"/>
      <c r="K289" s="117"/>
      <c r="L289" s="117"/>
      <c r="M289" s="84"/>
      <c r="O289" s="75" t="str">
        <f t="shared" si="59"/>
        <v/>
      </c>
      <c r="P289" s="75" t="str">
        <f t="shared" si="60"/>
        <v/>
      </c>
      <c r="Q289" s="75" t="str">
        <f t="shared" si="61"/>
        <v/>
      </c>
      <c r="R289" s="75" t="str">
        <f t="shared" si="62"/>
        <v/>
      </c>
      <c r="AB289" s="75" t="s">
        <v>1097</v>
      </c>
      <c r="AC289" s="75" t="s">
        <v>1669</v>
      </c>
      <c r="AD289" s="75" t="s">
        <v>5146</v>
      </c>
      <c r="AE289" s="75" t="s">
        <v>5147</v>
      </c>
      <c r="AF289" s="75" t="s">
        <v>5168</v>
      </c>
      <c r="AG289" s="75" t="s">
        <v>5178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58"/>
        <v/>
      </c>
      <c r="E290" s="85"/>
      <c r="F290" s="80" t="str">
        <f t="shared" si="63"/>
        <v/>
      </c>
      <c r="G290" s="118"/>
      <c r="H290" s="80" t="str">
        <f t="shared" si="64"/>
        <v/>
      </c>
      <c r="I290" s="80" t="str">
        <f t="shared" si="65"/>
        <v/>
      </c>
      <c r="J290" s="117"/>
      <c r="K290" s="117"/>
      <c r="L290" s="117"/>
      <c r="M290" s="84"/>
      <c r="O290" s="75" t="str">
        <f t="shared" si="59"/>
        <v/>
      </c>
      <c r="P290" s="75" t="str">
        <f t="shared" si="60"/>
        <v/>
      </c>
      <c r="Q290" s="75" t="str">
        <f t="shared" si="61"/>
        <v/>
      </c>
      <c r="R290" s="75" t="str">
        <f t="shared" si="62"/>
        <v/>
      </c>
      <c r="AB290" s="75" t="s">
        <v>1098</v>
      </c>
      <c r="AC290" s="75" t="s">
        <v>1670</v>
      </c>
      <c r="AD290" s="75" t="s">
        <v>5146</v>
      </c>
      <c r="AE290" s="75" t="s">
        <v>5147</v>
      </c>
      <c r="AF290" s="75" t="s">
        <v>5168</v>
      </c>
      <c r="AG290" s="75" t="s">
        <v>5178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58"/>
        <v/>
      </c>
      <c r="E291" s="85"/>
      <c r="F291" s="80" t="str">
        <f t="shared" si="63"/>
        <v/>
      </c>
      <c r="G291" s="118"/>
      <c r="H291" s="80" t="str">
        <f t="shared" si="64"/>
        <v/>
      </c>
      <c r="I291" s="80" t="str">
        <f t="shared" si="65"/>
        <v/>
      </c>
      <c r="J291" s="117"/>
      <c r="K291" s="117"/>
      <c r="L291" s="117"/>
      <c r="M291" s="84"/>
      <c r="O291" s="75" t="str">
        <f t="shared" si="59"/>
        <v/>
      </c>
      <c r="P291" s="75" t="str">
        <f t="shared" si="60"/>
        <v/>
      </c>
      <c r="Q291" s="75" t="str">
        <f t="shared" si="61"/>
        <v/>
      </c>
      <c r="R291" s="75" t="str">
        <f t="shared" si="62"/>
        <v/>
      </c>
      <c r="AB291" s="75" t="s">
        <v>1099</v>
      </c>
      <c r="AC291" s="75" t="s">
        <v>1100</v>
      </c>
      <c r="AD291" s="75" t="s">
        <v>5146</v>
      </c>
      <c r="AE291" s="75" t="s">
        <v>5147</v>
      </c>
      <c r="AF291" s="75" t="s">
        <v>5168</v>
      </c>
      <c r="AG291" s="75" t="s">
        <v>5178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58"/>
        <v/>
      </c>
      <c r="E292" s="85"/>
      <c r="F292" s="80" t="str">
        <f t="shared" si="63"/>
        <v/>
      </c>
      <c r="G292" s="118"/>
      <c r="H292" s="80" t="str">
        <f t="shared" si="64"/>
        <v/>
      </c>
      <c r="I292" s="80" t="str">
        <f t="shared" si="65"/>
        <v/>
      </c>
      <c r="J292" s="117"/>
      <c r="K292" s="117"/>
      <c r="L292" s="117"/>
      <c r="M292" s="84"/>
      <c r="O292" s="75" t="str">
        <f t="shared" si="59"/>
        <v/>
      </c>
      <c r="P292" s="75" t="str">
        <f t="shared" si="60"/>
        <v/>
      </c>
      <c r="Q292" s="75" t="str">
        <f t="shared" si="61"/>
        <v/>
      </c>
      <c r="R292" s="75" t="str">
        <f t="shared" si="62"/>
        <v/>
      </c>
      <c r="AB292" s="75" t="s">
        <v>1101</v>
      </c>
      <c r="AC292" s="75" t="s">
        <v>1102</v>
      </c>
      <c r="AD292" s="75" t="s">
        <v>5146</v>
      </c>
      <c r="AE292" s="75" t="s">
        <v>5147</v>
      </c>
      <c r="AF292" s="75" t="s">
        <v>5168</v>
      </c>
      <c r="AG292" s="75" t="s">
        <v>5178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58"/>
        <v/>
      </c>
      <c r="E293" s="85"/>
      <c r="F293" s="80" t="str">
        <f t="shared" si="63"/>
        <v/>
      </c>
      <c r="G293" s="118"/>
      <c r="H293" s="80" t="str">
        <f t="shared" si="64"/>
        <v/>
      </c>
      <c r="I293" s="80" t="str">
        <f t="shared" si="65"/>
        <v/>
      </c>
      <c r="J293" s="117"/>
      <c r="K293" s="117"/>
      <c r="L293" s="117"/>
      <c r="M293" s="84"/>
      <c r="O293" s="75" t="str">
        <f t="shared" si="59"/>
        <v/>
      </c>
      <c r="P293" s="75" t="str">
        <f t="shared" si="60"/>
        <v/>
      </c>
      <c r="Q293" s="75" t="str">
        <f t="shared" si="61"/>
        <v/>
      </c>
      <c r="R293" s="75" t="str">
        <f t="shared" si="62"/>
        <v/>
      </c>
      <c r="AB293" s="75" t="s">
        <v>1958</v>
      </c>
      <c r="AC293" s="75" t="s">
        <v>1959</v>
      </c>
      <c r="AD293" s="75" t="s">
        <v>5146</v>
      </c>
      <c r="AE293" s="75" t="s">
        <v>5147</v>
      </c>
      <c r="AF293" s="75" t="s">
        <v>5168</v>
      </c>
      <c r="AG293" s="75" t="s">
        <v>5178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58"/>
        <v/>
      </c>
      <c r="E294" s="85"/>
      <c r="F294" s="80" t="str">
        <f t="shared" si="63"/>
        <v/>
      </c>
      <c r="G294" s="118"/>
      <c r="H294" s="80" t="str">
        <f t="shared" si="64"/>
        <v/>
      </c>
      <c r="I294" s="80" t="str">
        <f t="shared" si="65"/>
        <v/>
      </c>
      <c r="J294" s="117"/>
      <c r="K294" s="117"/>
      <c r="L294" s="117"/>
      <c r="M294" s="84"/>
      <c r="O294" s="75" t="str">
        <f t="shared" si="59"/>
        <v/>
      </c>
      <c r="P294" s="75" t="str">
        <f t="shared" si="60"/>
        <v/>
      </c>
      <c r="Q294" s="75" t="str">
        <f t="shared" si="61"/>
        <v/>
      </c>
      <c r="R294" s="75" t="str">
        <f t="shared" si="62"/>
        <v/>
      </c>
      <c r="AB294" s="75" t="s">
        <v>1960</v>
      </c>
      <c r="AC294" s="75" t="s">
        <v>1961</v>
      </c>
      <c r="AD294" s="75" t="s">
        <v>5146</v>
      </c>
      <c r="AE294" s="75" t="s">
        <v>5147</v>
      </c>
      <c r="AF294" s="75" t="s">
        <v>5168</v>
      </c>
      <c r="AG294" s="75" t="s">
        <v>5178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58"/>
        <v/>
      </c>
      <c r="E295" s="85"/>
      <c r="F295" s="80" t="str">
        <f t="shared" si="63"/>
        <v/>
      </c>
      <c r="G295" s="118"/>
      <c r="H295" s="80" t="str">
        <f t="shared" si="64"/>
        <v/>
      </c>
      <c r="I295" s="80" t="str">
        <f t="shared" si="65"/>
        <v/>
      </c>
      <c r="J295" s="117"/>
      <c r="K295" s="117"/>
      <c r="L295" s="117"/>
      <c r="M295" s="84"/>
      <c r="O295" s="75" t="str">
        <f t="shared" si="59"/>
        <v/>
      </c>
      <c r="P295" s="75" t="str">
        <f t="shared" si="60"/>
        <v/>
      </c>
      <c r="Q295" s="75" t="str">
        <f t="shared" si="61"/>
        <v/>
      </c>
      <c r="R295" s="75" t="str">
        <f t="shared" si="62"/>
        <v/>
      </c>
      <c r="AB295" s="75" t="s">
        <v>1962</v>
      </c>
      <c r="AC295" s="75" t="s">
        <v>1963</v>
      </c>
      <c r="AD295" s="75" t="s">
        <v>5146</v>
      </c>
      <c r="AE295" s="75" t="s">
        <v>5147</v>
      </c>
      <c r="AF295" s="75" t="s">
        <v>5168</v>
      </c>
      <c r="AG295" s="75" t="s">
        <v>5178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58"/>
        <v/>
      </c>
      <c r="E296" s="85"/>
      <c r="F296" s="80" t="str">
        <f t="shared" si="63"/>
        <v/>
      </c>
      <c r="G296" s="118"/>
      <c r="H296" s="80" t="str">
        <f t="shared" si="64"/>
        <v/>
      </c>
      <c r="I296" s="80" t="str">
        <f t="shared" si="65"/>
        <v/>
      </c>
      <c r="J296" s="117"/>
      <c r="K296" s="117"/>
      <c r="L296" s="117"/>
      <c r="M296" s="84"/>
      <c r="O296" s="75" t="str">
        <f t="shared" si="59"/>
        <v/>
      </c>
      <c r="P296" s="75" t="str">
        <f t="shared" si="60"/>
        <v/>
      </c>
      <c r="Q296" s="75" t="str">
        <f t="shared" si="61"/>
        <v/>
      </c>
      <c r="R296" s="75" t="str">
        <f t="shared" si="62"/>
        <v/>
      </c>
      <c r="AB296" s="75" t="s">
        <v>3509</v>
      </c>
      <c r="AC296" s="75" t="s">
        <v>3510</v>
      </c>
      <c r="AD296" s="75" t="s">
        <v>5146</v>
      </c>
      <c r="AE296" s="75" t="s">
        <v>5147</v>
      </c>
      <c r="AF296" s="75" t="s">
        <v>5168</v>
      </c>
      <c r="AG296" s="75" t="s">
        <v>5178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58"/>
        <v/>
      </c>
      <c r="E297" s="85"/>
      <c r="F297" s="80" t="str">
        <f t="shared" si="63"/>
        <v/>
      </c>
      <c r="G297" s="118"/>
      <c r="H297" s="80" t="str">
        <f t="shared" si="64"/>
        <v/>
      </c>
      <c r="I297" s="80" t="str">
        <f t="shared" si="65"/>
        <v/>
      </c>
      <c r="J297" s="117"/>
      <c r="K297" s="117"/>
      <c r="L297" s="117"/>
      <c r="M297" s="84"/>
      <c r="O297" s="75" t="str">
        <f t="shared" si="59"/>
        <v/>
      </c>
      <c r="P297" s="75" t="str">
        <f t="shared" si="60"/>
        <v/>
      </c>
      <c r="Q297" s="75" t="str">
        <f t="shared" si="61"/>
        <v/>
      </c>
      <c r="R297" s="75" t="str">
        <f t="shared" si="62"/>
        <v/>
      </c>
      <c r="AB297" s="75" t="s">
        <v>3511</v>
      </c>
      <c r="AC297" s="75" t="s">
        <v>3512</v>
      </c>
      <c r="AD297" s="75" t="s">
        <v>5146</v>
      </c>
      <c r="AE297" s="75" t="s">
        <v>5147</v>
      </c>
      <c r="AF297" s="75" t="s">
        <v>5168</v>
      </c>
      <c r="AG297" s="75" t="s">
        <v>5178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58"/>
        <v/>
      </c>
      <c r="E298" s="85"/>
      <c r="F298" s="80" t="str">
        <f t="shared" si="63"/>
        <v/>
      </c>
      <c r="G298" s="118"/>
      <c r="H298" s="80" t="str">
        <f t="shared" si="64"/>
        <v/>
      </c>
      <c r="I298" s="80" t="str">
        <f t="shared" si="65"/>
        <v/>
      </c>
      <c r="J298" s="117"/>
      <c r="K298" s="117"/>
      <c r="L298" s="117"/>
      <c r="M298" s="84"/>
      <c r="O298" s="75" t="str">
        <f t="shared" si="59"/>
        <v/>
      </c>
      <c r="P298" s="75" t="str">
        <f t="shared" si="60"/>
        <v/>
      </c>
      <c r="Q298" s="75" t="str">
        <f t="shared" si="61"/>
        <v/>
      </c>
      <c r="R298" s="75" t="str">
        <f t="shared" si="62"/>
        <v/>
      </c>
      <c r="AB298" s="75" t="s">
        <v>1105</v>
      </c>
      <c r="AC298" s="75" t="s">
        <v>1106</v>
      </c>
      <c r="AD298" s="75" t="s">
        <v>5162</v>
      </c>
      <c r="AE298" s="75" t="s">
        <v>5163</v>
      </c>
      <c r="AF298" s="75" t="s">
        <v>5168</v>
      </c>
      <c r="AG298" s="75" t="s">
        <v>5180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58"/>
        <v/>
      </c>
      <c r="E299" s="85"/>
      <c r="F299" s="80" t="str">
        <f t="shared" si="63"/>
        <v/>
      </c>
      <c r="G299" s="118"/>
      <c r="H299" s="80" t="str">
        <f t="shared" si="64"/>
        <v/>
      </c>
      <c r="I299" s="80" t="str">
        <f t="shared" si="65"/>
        <v/>
      </c>
      <c r="J299" s="117"/>
      <c r="K299" s="117"/>
      <c r="L299" s="117"/>
      <c r="M299" s="84"/>
      <c r="O299" s="75" t="str">
        <f t="shared" si="59"/>
        <v/>
      </c>
      <c r="P299" s="75" t="str">
        <f t="shared" si="60"/>
        <v/>
      </c>
      <c r="Q299" s="75" t="str">
        <f t="shared" si="61"/>
        <v/>
      </c>
      <c r="R299" s="75" t="str">
        <f t="shared" si="62"/>
        <v/>
      </c>
      <c r="AB299" s="75" t="s">
        <v>1105</v>
      </c>
      <c r="AC299" s="75" t="s">
        <v>1106</v>
      </c>
      <c r="AD299" s="75" t="s">
        <v>5146</v>
      </c>
      <c r="AE299" s="75" t="s">
        <v>5147</v>
      </c>
      <c r="AF299" s="75" t="s">
        <v>5168</v>
      </c>
      <c r="AG299" s="75" t="s">
        <v>5178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58"/>
        <v/>
      </c>
      <c r="E300" s="85"/>
      <c r="F300" s="80" t="str">
        <f t="shared" si="63"/>
        <v/>
      </c>
      <c r="G300" s="118"/>
      <c r="H300" s="80" t="str">
        <f t="shared" si="64"/>
        <v/>
      </c>
      <c r="I300" s="80" t="str">
        <f t="shared" si="65"/>
        <v/>
      </c>
      <c r="J300" s="117"/>
      <c r="K300" s="117"/>
      <c r="L300" s="117"/>
      <c r="M300" s="84"/>
      <c r="O300" s="75" t="str">
        <f t="shared" si="59"/>
        <v/>
      </c>
      <c r="P300" s="75" t="str">
        <f t="shared" si="60"/>
        <v/>
      </c>
      <c r="Q300" s="75" t="str">
        <f t="shared" si="61"/>
        <v/>
      </c>
      <c r="R300" s="75" t="str">
        <f t="shared" si="62"/>
        <v/>
      </c>
      <c r="AB300" s="75" t="s">
        <v>1107</v>
      </c>
      <c r="AC300" s="75" t="s">
        <v>1108</v>
      </c>
      <c r="AD300" s="75" t="s">
        <v>5146</v>
      </c>
      <c r="AE300" s="75" t="s">
        <v>5147</v>
      </c>
      <c r="AF300" s="75" t="s">
        <v>5168</v>
      </c>
      <c r="AG300" s="75" t="s">
        <v>5178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58"/>
        <v/>
      </c>
      <c r="E301" s="85"/>
      <c r="F301" s="80" t="str">
        <f t="shared" si="63"/>
        <v/>
      </c>
      <c r="G301" s="118"/>
      <c r="H301" s="80" t="str">
        <f t="shared" si="64"/>
        <v/>
      </c>
      <c r="I301" s="80" t="str">
        <f t="shared" si="65"/>
        <v/>
      </c>
      <c r="J301" s="117"/>
      <c r="K301" s="117"/>
      <c r="L301" s="117"/>
      <c r="M301" s="84"/>
      <c r="O301" s="75" t="str">
        <f t="shared" si="59"/>
        <v/>
      </c>
      <c r="P301" s="75" t="str">
        <f t="shared" si="60"/>
        <v/>
      </c>
      <c r="Q301" s="75" t="str">
        <f t="shared" si="61"/>
        <v/>
      </c>
      <c r="R301" s="75" t="str">
        <f t="shared" si="62"/>
        <v/>
      </c>
      <c r="AB301" s="75" t="s">
        <v>1109</v>
      </c>
      <c r="AC301" s="75" t="s">
        <v>1110</v>
      </c>
      <c r="AD301" s="75" t="s">
        <v>5146</v>
      </c>
      <c r="AE301" s="75" t="s">
        <v>5147</v>
      </c>
      <c r="AF301" s="75" t="s">
        <v>5168</v>
      </c>
      <c r="AG301" s="75" t="s">
        <v>5178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58"/>
        <v/>
      </c>
      <c r="E302" s="85"/>
      <c r="F302" s="80" t="str">
        <f t="shared" si="63"/>
        <v/>
      </c>
      <c r="G302" s="118"/>
      <c r="H302" s="80" t="str">
        <f t="shared" si="64"/>
        <v/>
      </c>
      <c r="I302" s="80" t="str">
        <f t="shared" si="65"/>
        <v/>
      </c>
      <c r="J302" s="117"/>
      <c r="K302" s="117"/>
      <c r="L302" s="117"/>
      <c r="M302" s="84"/>
      <c r="O302" s="75" t="str">
        <f t="shared" si="59"/>
        <v/>
      </c>
      <c r="P302" s="75" t="str">
        <f t="shared" si="60"/>
        <v/>
      </c>
      <c r="Q302" s="75" t="str">
        <f t="shared" si="61"/>
        <v/>
      </c>
      <c r="R302" s="75" t="str">
        <f t="shared" si="62"/>
        <v/>
      </c>
      <c r="AB302" s="75" t="s">
        <v>1111</v>
      </c>
      <c r="AC302" s="75" t="s">
        <v>1112</v>
      </c>
      <c r="AD302" s="75" t="s">
        <v>5146</v>
      </c>
      <c r="AE302" s="75" t="s">
        <v>5147</v>
      </c>
      <c r="AF302" s="75" t="s">
        <v>5168</v>
      </c>
      <c r="AG302" s="75" t="s">
        <v>5178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58"/>
        <v/>
      </c>
      <c r="E303" s="85"/>
      <c r="F303" s="80" t="str">
        <f t="shared" si="63"/>
        <v/>
      </c>
      <c r="G303" s="118"/>
      <c r="H303" s="80" t="str">
        <f t="shared" si="64"/>
        <v/>
      </c>
      <c r="I303" s="80" t="str">
        <f t="shared" si="65"/>
        <v/>
      </c>
      <c r="J303" s="117"/>
      <c r="K303" s="117"/>
      <c r="L303" s="117"/>
      <c r="M303" s="84"/>
      <c r="O303" s="75" t="str">
        <f t="shared" si="59"/>
        <v/>
      </c>
      <c r="P303" s="75" t="str">
        <f t="shared" si="60"/>
        <v/>
      </c>
      <c r="Q303" s="75" t="str">
        <f t="shared" si="61"/>
        <v/>
      </c>
      <c r="R303" s="75" t="str">
        <f t="shared" si="62"/>
        <v/>
      </c>
      <c r="AB303" s="75" t="s">
        <v>1113</v>
      </c>
      <c r="AC303" s="75" t="s">
        <v>1114</v>
      </c>
      <c r="AD303" s="75" t="s">
        <v>5146</v>
      </c>
      <c r="AE303" s="75" t="s">
        <v>5147</v>
      </c>
      <c r="AF303" s="75" t="s">
        <v>5168</v>
      </c>
      <c r="AG303" s="75" t="s">
        <v>5178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58"/>
        <v/>
      </c>
      <c r="E304" s="85"/>
      <c r="F304" s="80" t="str">
        <f t="shared" si="63"/>
        <v/>
      </c>
      <c r="G304" s="118"/>
      <c r="H304" s="80" t="str">
        <f t="shared" si="64"/>
        <v/>
      </c>
      <c r="I304" s="80" t="str">
        <f t="shared" si="65"/>
        <v/>
      </c>
      <c r="J304" s="117"/>
      <c r="K304" s="117"/>
      <c r="L304" s="117"/>
      <c r="M304" s="84"/>
      <c r="O304" s="75" t="str">
        <f t="shared" si="59"/>
        <v/>
      </c>
      <c r="P304" s="75" t="str">
        <f t="shared" si="60"/>
        <v/>
      </c>
      <c r="Q304" s="75" t="str">
        <f t="shared" si="61"/>
        <v/>
      </c>
      <c r="R304" s="75" t="str">
        <f t="shared" si="62"/>
        <v/>
      </c>
      <c r="AB304" s="75" t="s">
        <v>1115</v>
      </c>
      <c r="AC304" s="75" t="s">
        <v>1116</v>
      </c>
      <c r="AD304" s="75" t="s">
        <v>5146</v>
      </c>
      <c r="AE304" s="75" t="s">
        <v>5147</v>
      </c>
      <c r="AF304" s="75" t="s">
        <v>5168</v>
      </c>
      <c r="AG304" s="75" t="s">
        <v>5178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58"/>
        <v/>
      </c>
      <c r="E305" s="85"/>
      <c r="F305" s="80" t="str">
        <f t="shared" si="63"/>
        <v/>
      </c>
      <c r="G305" s="118"/>
      <c r="H305" s="80" t="str">
        <f t="shared" si="64"/>
        <v/>
      </c>
      <c r="I305" s="80" t="str">
        <f t="shared" si="65"/>
        <v/>
      </c>
      <c r="J305" s="117"/>
      <c r="K305" s="117"/>
      <c r="L305" s="117"/>
      <c r="M305" s="84"/>
      <c r="O305" s="75" t="str">
        <f t="shared" si="59"/>
        <v/>
      </c>
      <c r="P305" s="75" t="str">
        <f t="shared" si="60"/>
        <v/>
      </c>
      <c r="Q305" s="75" t="str">
        <f t="shared" si="61"/>
        <v/>
      </c>
      <c r="R305" s="75" t="str">
        <f t="shared" si="62"/>
        <v/>
      </c>
      <c r="AB305" s="75" t="s">
        <v>1117</v>
      </c>
      <c r="AC305" s="75" t="s">
        <v>1118</v>
      </c>
      <c r="AD305" s="75" t="s">
        <v>5146</v>
      </c>
      <c r="AE305" s="75" t="s">
        <v>5147</v>
      </c>
      <c r="AF305" s="75" t="s">
        <v>5168</v>
      </c>
      <c r="AG305" s="75" t="s">
        <v>5178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58"/>
        <v/>
      </c>
      <c r="E306" s="85"/>
      <c r="F306" s="80" t="str">
        <f t="shared" si="63"/>
        <v/>
      </c>
      <c r="G306" s="118"/>
      <c r="H306" s="80" t="str">
        <f t="shared" si="64"/>
        <v/>
      </c>
      <c r="I306" s="80" t="str">
        <f t="shared" si="65"/>
        <v/>
      </c>
      <c r="J306" s="117"/>
      <c r="K306" s="117"/>
      <c r="L306" s="117"/>
      <c r="M306" s="84"/>
      <c r="O306" s="75" t="str">
        <f t="shared" si="59"/>
        <v/>
      </c>
      <c r="P306" s="75" t="str">
        <f t="shared" si="60"/>
        <v/>
      </c>
      <c r="Q306" s="75" t="str">
        <f t="shared" si="61"/>
        <v/>
      </c>
      <c r="R306" s="75" t="str">
        <f t="shared" si="62"/>
        <v/>
      </c>
      <c r="AB306" s="75" t="s">
        <v>1119</v>
      </c>
      <c r="AC306" s="75" t="s">
        <v>1120</v>
      </c>
      <c r="AD306" s="75" t="s">
        <v>5146</v>
      </c>
      <c r="AE306" s="75" t="s">
        <v>5147</v>
      </c>
      <c r="AF306" s="75" t="s">
        <v>5168</v>
      </c>
      <c r="AG306" s="75" t="s">
        <v>5178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58"/>
        <v/>
      </c>
      <c r="E307" s="85"/>
      <c r="F307" s="80" t="str">
        <f t="shared" si="63"/>
        <v/>
      </c>
      <c r="G307" s="118"/>
      <c r="H307" s="80" t="str">
        <f t="shared" si="64"/>
        <v/>
      </c>
      <c r="I307" s="80" t="str">
        <f t="shared" si="65"/>
        <v/>
      </c>
      <c r="J307" s="117"/>
      <c r="K307" s="117"/>
      <c r="L307" s="117"/>
      <c r="M307" s="84"/>
      <c r="O307" s="75" t="str">
        <f t="shared" si="59"/>
        <v/>
      </c>
      <c r="P307" s="75" t="str">
        <f t="shared" si="60"/>
        <v/>
      </c>
      <c r="Q307" s="75" t="str">
        <f t="shared" si="61"/>
        <v/>
      </c>
      <c r="R307" s="75" t="str">
        <f t="shared" si="62"/>
        <v/>
      </c>
      <c r="AB307" s="75" t="s">
        <v>1121</v>
      </c>
      <c r="AC307" s="75" t="s">
        <v>1122</v>
      </c>
      <c r="AD307" s="75" t="s">
        <v>5162</v>
      </c>
      <c r="AE307" s="75" t="s">
        <v>5163</v>
      </c>
      <c r="AF307" s="75" t="s">
        <v>5168</v>
      </c>
      <c r="AG307" s="75" t="s">
        <v>5180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58"/>
        <v/>
      </c>
      <c r="E308" s="85"/>
      <c r="F308" s="80" t="str">
        <f t="shared" si="63"/>
        <v/>
      </c>
      <c r="G308" s="118"/>
      <c r="H308" s="80" t="str">
        <f t="shared" si="64"/>
        <v/>
      </c>
      <c r="I308" s="80" t="str">
        <f t="shared" si="65"/>
        <v/>
      </c>
      <c r="J308" s="117"/>
      <c r="K308" s="117"/>
      <c r="L308" s="117"/>
      <c r="M308" s="84"/>
      <c r="O308" s="75" t="str">
        <f t="shared" si="59"/>
        <v/>
      </c>
      <c r="P308" s="75" t="str">
        <f t="shared" si="60"/>
        <v/>
      </c>
      <c r="Q308" s="75" t="str">
        <f t="shared" si="61"/>
        <v/>
      </c>
      <c r="R308" s="75" t="str">
        <f t="shared" si="62"/>
        <v/>
      </c>
      <c r="AB308" s="75" t="s">
        <v>1121</v>
      </c>
      <c r="AC308" s="75" t="s">
        <v>1122</v>
      </c>
      <c r="AD308" s="75" t="s">
        <v>5146</v>
      </c>
      <c r="AE308" s="75" t="s">
        <v>5147</v>
      </c>
      <c r="AF308" s="75" t="s">
        <v>5168</v>
      </c>
      <c r="AG308" s="75" t="s">
        <v>5178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58"/>
        <v/>
      </c>
      <c r="E309" s="85"/>
      <c r="F309" s="80" t="str">
        <f t="shared" si="63"/>
        <v/>
      </c>
      <c r="G309" s="118"/>
      <c r="H309" s="80" t="str">
        <f t="shared" si="64"/>
        <v/>
      </c>
      <c r="I309" s="80" t="str">
        <f t="shared" si="65"/>
        <v/>
      </c>
      <c r="J309" s="117"/>
      <c r="K309" s="117"/>
      <c r="L309" s="117"/>
      <c r="M309" s="84"/>
      <c r="O309" s="75" t="str">
        <f t="shared" si="59"/>
        <v/>
      </c>
      <c r="P309" s="75" t="str">
        <f t="shared" si="60"/>
        <v/>
      </c>
      <c r="Q309" s="75" t="str">
        <f t="shared" si="61"/>
        <v/>
      </c>
      <c r="R309" s="75" t="str">
        <f t="shared" si="62"/>
        <v/>
      </c>
      <c r="AB309" s="75" t="s">
        <v>1123</v>
      </c>
      <c r="AC309" s="75" t="s">
        <v>1124</v>
      </c>
      <c r="AD309" s="75" t="s">
        <v>5146</v>
      </c>
      <c r="AE309" s="75" t="s">
        <v>5147</v>
      </c>
      <c r="AF309" s="75" t="s">
        <v>5168</v>
      </c>
      <c r="AG309" s="75" t="s">
        <v>5178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58"/>
        <v/>
      </c>
      <c r="E310" s="85"/>
      <c r="F310" s="80" t="str">
        <f t="shared" si="63"/>
        <v/>
      </c>
      <c r="G310" s="118"/>
      <c r="H310" s="80" t="str">
        <f t="shared" si="64"/>
        <v/>
      </c>
      <c r="I310" s="80" t="str">
        <f t="shared" si="65"/>
        <v/>
      </c>
      <c r="J310" s="117"/>
      <c r="K310" s="117"/>
      <c r="L310" s="117"/>
      <c r="M310" s="84"/>
      <c r="O310" s="75" t="str">
        <f t="shared" si="59"/>
        <v/>
      </c>
      <c r="P310" s="75" t="str">
        <f t="shared" si="60"/>
        <v/>
      </c>
      <c r="Q310" s="75" t="str">
        <f t="shared" si="61"/>
        <v/>
      </c>
      <c r="R310" s="75" t="str">
        <f t="shared" si="62"/>
        <v/>
      </c>
      <c r="AB310" s="75" t="s">
        <v>1125</v>
      </c>
      <c r="AC310" s="75" t="s">
        <v>1126</v>
      </c>
      <c r="AD310" s="75" t="s">
        <v>5146</v>
      </c>
      <c r="AE310" s="75" t="s">
        <v>5147</v>
      </c>
      <c r="AF310" s="75" t="s">
        <v>5168</v>
      </c>
      <c r="AG310" s="75" t="s">
        <v>5178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58"/>
        <v/>
      </c>
      <c r="E311" s="85"/>
      <c r="F311" s="80" t="str">
        <f t="shared" si="63"/>
        <v/>
      </c>
      <c r="G311" s="118"/>
      <c r="H311" s="80" t="str">
        <f t="shared" si="64"/>
        <v/>
      </c>
      <c r="I311" s="80" t="str">
        <f t="shared" si="65"/>
        <v/>
      </c>
      <c r="J311" s="117"/>
      <c r="K311" s="117"/>
      <c r="L311" s="117"/>
      <c r="M311" s="84"/>
      <c r="O311" s="75" t="str">
        <f t="shared" si="59"/>
        <v/>
      </c>
      <c r="P311" s="75" t="str">
        <f t="shared" si="60"/>
        <v/>
      </c>
      <c r="Q311" s="75" t="str">
        <f t="shared" si="61"/>
        <v/>
      </c>
      <c r="R311" s="75" t="str">
        <f t="shared" si="62"/>
        <v/>
      </c>
      <c r="AB311" s="75" t="s">
        <v>1964</v>
      </c>
      <c r="AC311" s="75" t="s">
        <v>1965</v>
      </c>
      <c r="AD311" s="75" t="s">
        <v>5146</v>
      </c>
      <c r="AE311" s="75" t="s">
        <v>5147</v>
      </c>
      <c r="AF311" s="75" t="s">
        <v>5168</v>
      </c>
      <c r="AG311" s="75" t="s">
        <v>5178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58"/>
        <v/>
      </c>
      <c r="E312" s="85"/>
      <c r="F312" s="80" t="str">
        <f t="shared" si="63"/>
        <v/>
      </c>
      <c r="G312" s="118"/>
      <c r="H312" s="80" t="str">
        <f t="shared" si="64"/>
        <v/>
      </c>
      <c r="I312" s="80" t="str">
        <f t="shared" si="65"/>
        <v/>
      </c>
      <c r="J312" s="117"/>
      <c r="K312" s="117"/>
      <c r="L312" s="117"/>
      <c r="M312" s="84"/>
      <c r="O312" s="75" t="str">
        <f t="shared" si="59"/>
        <v/>
      </c>
      <c r="P312" s="75" t="str">
        <f t="shared" si="60"/>
        <v/>
      </c>
      <c r="Q312" s="75" t="str">
        <f t="shared" si="61"/>
        <v/>
      </c>
      <c r="R312" s="75" t="str">
        <f t="shared" si="62"/>
        <v/>
      </c>
      <c r="AB312" s="75" t="s">
        <v>1966</v>
      </c>
      <c r="AC312" s="75" t="s">
        <v>1967</v>
      </c>
      <c r="AD312" s="75" t="s">
        <v>5146</v>
      </c>
      <c r="AE312" s="75" t="s">
        <v>5147</v>
      </c>
      <c r="AF312" s="75" t="s">
        <v>5168</v>
      </c>
      <c r="AG312" s="75" t="s">
        <v>5178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58"/>
        <v/>
      </c>
      <c r="E313" s="85"/>
      <c r="F313" s="80" t="str">
        <f t="shared" si="63"/>
        <v/>
      </c>
      <c r="G313" s="118"/>
      <c r="H313" s="80" t="str">
        <f t="shared" si="64"/>
        <v/>
      </c>
      <c r="I313" s="80" t="str">
        <f t="shared" si="65"/>
        <v/>
      </c>
      <c r="J313" s="117"/>
      <c r="K313" s="117"/>
      <c r="L313" s="117"/>
      <c r="M313" s="84"/>
      <c r="O313" s="75" t="str">
        <f t="shared" si="59"/>
        <v/>
      </c>
      <c r="P313" s="75" t="str">
        <f t="shared" si="60"/>
        <v/>
      </c>
      <c r="Q313" s="75" t="str">
        <f t="shared" si="61"/>
        <v/>
      </c>
      <c r="R313" s="75" t="str">
        <f t="shared" si="62"/>
        <v/>
      </c>
      <c r="AB313" s="75" t="s">
        <v>1968</v>
      </c>
      <c r="AC313" s="75" t="s">
        <v>1969</v>
      </c>
      <c r="AD313" s="75" t="s">
        <v>5146</v>
      </c>
      <c r="AE313" s="75" t="s">
        <v>5147</v>
      </c>
      <c r="AF313" s="75" t="s">
        <v>5168</v>
      </c>
      <c r="AG313" s="75" t="s">
        <v>5178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58"/>
        <v/>
      </c>
      <c r="E314" s="85"/>
      <c r="F314" s="80" t="str">
        <f t="shared" si="63"/>
        <v/>
      </c>
      <c r="G314" s="118"/>
      <c r="H314" s="80" t="str">
        <f t="shared" si="64"/>
        <v/>
      </c>
      <c r="I314" s="80" t="str">
        <f t="shared" si="65"/>
        <v/>
      </c>
      <c r="J314" s="117"/>
      <c r="K314" s="117"/>
      <c r="L314" s="117"/>
      <c r="M314" s="84"/>
      <c r="O314" s="75" t="str">
        <f t="shared" si="59"/>
        <v/>
      </c>
      <c r="P314" s="75" t="str">
        <f t="shared" si="60"/>
        <v/>
      </c>
      <c r="Q314" s="75" t="str">
        <f t="shared" si="61"/>
        <v/>
      </c>
      <c r="R314" s="75" t="str">
        <f t="shared" si="62"/>
        <v/>
      </c>
      <c r="AB314" s="75" t="s">
        <v>3513</v>
      </c>
      <c r="AC314" s="75" t="s">
        <v>3514</v>
      </c>
      <c r="AD314" s="75" t="s">
        <v>5146</v>
      </c>
      <c r="AE314" s="75" t="s">
        <v>5147</v>
      </c>
      <c r="AF314" s="75" t="s">
        <v>5168</v>
      </c>
      <c r="AG314" s="75" t="s">
        <v>5178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58"/>
        <v/>
      </c>
      <c r="E315" s="85"/>
      <c r="F315" s="80" t="str">
        <f t="shared" si="63"/>
        <v/>
      </c>
      <c r="G315" s="118"/>
      <c r="H315" s="80" t="str">
        <f t="shared" si="64"/>
        <v/>
      </c>
      <c r="I315" s="80" t="str">
        <f t="shared" si="65"/>
        <v/>
      </c>
      <c r="J315" s="117"/>
      <c r="K315" s="117"/>
      <c r="L315" s="117"/>
      <c r="M315" s="84"/>
      <c r="O315" s="75" t="str">
        <f t="shared" si="59"/>
        <v/>
      </c>
      <c r="P315" s="75" t="str">
        <f t="shared" si="60"/>
        <v/>
      </c>
      <c r="Q315" s="75" t="str">
        <f t="shared" si="61"/>
        <v/>
      </c>
      <c r="R315" s="75" t="str">
        <f t="shared" si="62"/>
        <v/>
      </c>
      <c r="AB315" s="75" t="s">
        <v>1127</v>
      </c>
      <c r="AC315" s="75" t="s">
        <v>684</v>
      </c>
      <c r="AD315" s="75" t="s">
        <v>5162</v>
      </c>
      <c r="AE315" s="75" t="s">
        <v>5163</v>
      </c>
      <c r="AF315" s="75" t="s">
        <v>5168</v>
      </c>
      <c r="AG315" s="75" t="s">
        <v>5180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58"/>
        <v/>
      </c>
      <c r="E316" s="85"/>
      <c r="F316" s="80" t="str">
        <f t="shared" si="63"/>
        <v/>
      </c>
      <c r="G316" s="118"/>
      <c r="H316" s="80" t="str">
        <f t="shared" si="64"/>
        <v/>
      </c>
      <c r="I316" s="80" t="str">
        <f t="shared" si="65"/>
        <v/>
      </c>
      <c r="J316" s="117"/>
      <c r="K316" s="117"/>
      <c r="L316" s="117"/>
      <c r="M316" s="84"/>
      <c r="O316" s="75" t="str">
        <f t="shared" si="59"/>
        <v/>
      </c>
      <c r="P316" s="75" t="str">
        <f t="shared" si="60"/>
        <v/>
      </c>
      <c r="Q316" s="75" t="str">
        <f t="shared" si="61"/>
        <v/>
      </c>
      <c r="R316" s="75" t="str">
        <f t="shared" si="62"/>
        <v/>
      </c>
      <c r="AB316" s="75" t="s">
        <v>1128</v>
      </c>
      <c r="AC316" s="75" t="s">
        <v>1129</v>
      </c>
      <c r="AD316" s="75" t="s">
        <v>5162</v>
      </c>
      <c r="AE316" s="75" t="s">
        <v>5163</v>
      </c>
      <c r="AF316" s="75" t="s">
        <v>5168</v>
      </c>
      <c r="AG316" s="75" t="s">
        <v>5180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58"/>
        <v/>
      </c>
      <c r="E317" s="85"/>
      <c r="F317" s="80" t="str">
        <f t="shared" si="63"/>
        <v/>
      </c>
      <c r="G317" s="118"/>
      <c r="H317" s="80" t="str">
        <f t="shared" si="64"/>
        <v/>
      </c>
      <c r="I317" s="80" t="str">
        <f t="shared" si="65"/>
        <v/>
      </c>
      <c r="J317" s="117"/>
      <c r="K317" s="117"/>
      <c r="L317" s="117"/>
      <c r="M317" s="84"/>
      <c r="O317" s="75" t="str">
        <f t="shared" si="59"/>
        <v/>
      </c>
      <c r="P317" s="75" t="str">
        <f t="shared" si="60"/>
        <v/>
      </c>
      <c r="Q317" s="75" t="str">
        <f t="shared" si="61"/>
        <v/>
      </c>
      <c r="R317" s="75" t="str">
        <f t="shared" si="62"/>
        <v/>
      </c>
      <c r="AB317" s="75" t="s">
        <v>1792</v>
      </c>
      <c r="AC317" s="75" t="s">
        <v>1793</v>
      </c>
      <c r="AD317" s="75" t="s">
        <v>5144</v>
      </c>
      <c r="AE317" s="75" t="s">
        <v>5145</v>
      </c>
      <c r="AF317" s="75" t="s">
        <v>5170</v>
      </c>
      <c r="AG317" s="75" t="s">
        <v>5171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58"/>
        <v/>
      </c>
      <c r="E318" s="85"/>
      <c r="F318" s="80" t="str">
        <f t="shared" si="63"/>
        <v/>
      </c>
      <c r="G318" s="118"/>
      <c r="H318" s="80" t="str">
        <f t="shared" si="64"/>
        <v/>
      </c>
      <c r="I318" s="80" t="str">
        <f t="shared" si="65"/>
        <v/>
      </c>
      <c r="J318" s="117"/>
      <c r="K318" s="117"/>
      <c r="L318" s="117"/>
      <c r="M318" s="84"/>
      <c r="O318" s="75" t="str">
        <f t="shared" si="59"/>
        <v/>
      </c>
      <c r="P318" s="75" t="str">
        <f t="shared" si="60"/>
        <v/>
      </c>
      <c r="Q318" s="75" t="str">
        <f t="shared" si="61"/>
        <v/>
      </c>
      <c r="R318" s="75" t="str">
        <f t="shared" si="62"/>
        <v/>
      </c>
      <c r="AB318" s="75" t="s">
        <v>1824</v>
      </c>
      <c r="AC318" s="75" t="s">
        <v>1825</v>
      </c>
      <c r="AD318" s="75" t="s">
        <v>5144</v>
      </c>
      <c r="AE318" s="75" t="s">
        <v>5145</v>
      </c>
      <c r="AF318" s="75" t="s">
        <v>5170</v>
      </c>
      <c r="AG318" s="75" t="s">
        <v>5171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58"/>
        <v/>
      </c>
      <c r="E319" s="85"/>
      <c r="F319" s="80" t="str">
        <f t="shared" si="63"/>
        <v/>
      </c>
      <c r="G319" s="118"/>
      <c r="H319" s="80" t="str">
        <f t="shared" si="64"/>
        <v/>
      </c>
      <c r="I319" s="80" t="str">
        <f t="shared" si="65"/>
        <v/>
      </c>
      <c r="J319" s="117"/>
      <c r="K319" s="117"/>
      <c r="L319" s="117"/>
      <c r="M319" s="84"/>
      <c r="O319" s="75" t="str">
        <f t="shared" si="59"/>
        <v/>
      </c>
      <c r="P319" s="75" t="str">
        <f t="shared" si="60"/>
        <v/>
      </c>
      <c r="Q319" s="75" t="str">
        <f t="shared" si="61"/>
        <v/>
      </c>
      <c r="R319" s="75" t="str">
        <f t="shared" si="62"/>
        <v/>
      </c>
      <c r="AB319" s="75" t="s">
        <v>3515</v>
      </c>
      <c r="AC319" s="75" t="s">
        <v>3516</v>
      </c>
      <c r="AD319" s="75" t="s">
        <v>5144</v>
      </c>
      <c r="AE319" s="75" t="s">
        <v>5145</v>
      </c>
      <c r="AF319" s="75" t="s">
        <v>5170</v>
      </c>
      <c r="AG319" s="75" t="s">
        <v>5171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58"/>
        <v/>
      </c>
      <c r="E320" s="85"/>
      <c r="F320" s="80" t="str">
        <f t="shared" si="63"/>
        <v/>
      </c>
      <c r="G320" s="118"/>
      <c r="H320" s="80" t="str">
        <f t="shared" si="64"/>
        <v/>
      </c>
      <c r="I320" s="80" t="str">
        <f t="shared" si="65"/>
        <v/>
      </c>
      <c r="J320" s="117"/>
      <c r="K320" s="117"/>
      <c r="L320" s="117"/>
      <c r="M320" s="84"/>
      <c r="O320" s="75" t="str">
        <f t="shared" si="59"/>
        <v/>
      </c>
      <c r="P320" s="75" t="str">
        <f t="shared" si="60"/>
        <v/>
      </c>
      <c r="Q320" s="75" t="str">
        <f t="shared" si="61"/>
        <v/>
      </c>
      <c r="R320" s="75" t="str">
        <f t="shared" si="62"/>
        <v/>
      </c>
      <c r="AB320" s="75" t="s">
        <v>3517</v>
      </c>
      <c r="AC320" s="75" t="s">
        <v>3518</v>
      </c>
      <c r="AD320" s="75" t="s">
        <v>5144</v>
      </c>
      <c r="AE320" s="75" t="s">
        <v>5145</v>
      </c>
      <c r="AF320" s="75" t="s">
        <v>5170</v>
      </c>
      <c r="AG320" s="75" t="s">
        <v>5171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58"/>
        <v/>
      </c>
      <c r="E321" s="85"/>
      <c r="F321" s="80" t="str">
        <f t="shared" si="63"/>
        <v/>
      </c>
      <c r="G321" s="118"/>
      <c r="H321" s="80" t="str">
        <f t="shared" si="64"/>
        <v/>
      </c>
      <c r="I321" s="80" t="str">
        <f t="shared" si="65"/>
        <v/>
      </c>
      <c r="J321" s="117"/>
      <c r="K321" s="117"/>
      <c r="L321" s="117"/>
      <c r="M321" s="84"/>
      <c r="O321" s="75" t="str">
        <f t="shared" si="59"/>
        <v/>
      </c>
      <c r="P321" s="75" t="str">
        <f t="shared" si="60"/>
        <v/>
      </c>
      <c r="Q321" s="75" t="str">
        <f t="shared" si="61"/>
        <v/>
      </c>
      <c r="R321" s="75" t="str">
        <f t="shared" si="62"/>
        <v/>
      </c>
      <c r="AB321" s="75" t="s">
        <v>3519</v>
      </c>
      <c r="AC321" s="75" t="s">
        <v>3520</v>
      </c>
      <c r="AD321" s="75" t="s">
        <v>5144</v>
      </c>
      <c r="AE321" s="75" t="s">
        <v>5145</v>
      </c>
      <c r="AF321" s="75" t="s">
        <v>5170</v>
      </c>
      <c r="AG321" s="75" t="s">
        <v>5171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58"/>
        <v/>
      </c>
      <c r="E322" s="85"/>
      <c r="F322" s="80" t="str">
        <f t="shared" si="63"/>
        <v/>
      </c>
      <c r="G322" s="118"/>
      <c r="H322" s="80" t="str">
        <f t="shared" si="64"/>
        <v/>
      </c>
      <c r="I322" s="80" t="str">
        <f t="shared" si="65"/>
        <v/>
      </c>
      <c r="J322" s="117"/>
      <c r="K322" s="117"/>
      <c r="L322" s="117"/>
      <c r="M322" s="84"/>
      <c r="O322" s="75" t="str">
        <f t="shared" si="59"/>
        <v/>
      </c>
      <c r="P322" s="75" t="str">
        <f t="shared" si="60"/>
        <v/>
      </c>
      <c r="Q322" s="75" t="str">
        <f t="shared" si="61"/>
        <v/>
      </c>
      <c r="R322" s="75" t="str">
        <f t="shared" si="62"/>
        <v/>
      </c>
      <c r="AB322" s="75" t="s">
        <v>1868</v>
      </c>
      <c r="AC322" s="75" t="s">
        <v>1869</v>
      </c>
      <c r="AD322" s="75" t="s">
        <v>5144</v>
      </c>
      <c r="AE322" s="75" t="s">
        <v>5145</v>
      </c>
      <c r="AF322" s="75" t="s">
        <v>5170</v>
      </c>
      <c r="AG322" s="75" t="s">
        <v>5171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66">IFERROR(VLOOKUP(C323,$S$6:$T$24,2,FALSE),"")</f>
        <v/>
      </c>
      <c r="E323" s="85"/>
      <c r="F323" s="80" t="str">
        <f t="shared" si="63"/>
        <v/>
      </c>
      <c r="G323" s="118"/>
      <c r="H323" s="80" t="str">
        <f t="shared" si="64"/>
        <v/>
      </c>
      <c r="I323" s="80" t="str">
        <f t="shared" si="65"/>
        <v/>
      </c>
      <c r="J323" s="117"/>
      <c r="K323" s="117"/>
      <c r="L323" s="117"/>
      <c r="M323" s="84"/>
      <c r="O323" s="75" t="str">
        <f t="shared" si="59"/>
        <v/>
      </c>
      <c r="P323" s="75" t="str">
        <f t="shared" si="60"/>
        <v/>
      </c>
      <c r="Q323" s="75" t="str">
        <f t="shared" si="61"/>
        <v/>
      </c>
      <c r="R323" s="75" t="str">
        <f t="shared" si="62"/>
        <v/>
      </c>
      <c r="AB323" s="75" t="s">
        <v>959</v>
      </c>
      <c r="AC323" s="75" t="s">
        <v>960</v>
      </c>
      <c r="AD323" s="75" t="s">
        <v>5144</v>
      </c>
      <c r="AE323" s="75" t="s">
        <v>5145</v>
      </c>
      <c r="AF323" s="75" t="s">
        <v>5170</v>
      </c>
      <c r="AG323" s="75" t="s">
        <v>5171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66"/>
        <v/>
      </c>
      <c r="E324" s="85"/>
      <c r="F324" s="80" t="str">
        <f t="shared" si="63"/>
        <v/>
      </c>
      <c r="G324" s="118"/>
      <c r="H324" s="80" t="str">
        <f t="shared" si="64"/>
        <v/>
      </c>
      <c r="I324" s="80" t="str">
        <f t="shared" si="65"/>
        <v/>
      </c>
      <c r="J324" s="117"/>
      <c r="K324" s="117"/>
      <c r="L324" s="117"/>
      <c r="M324" s="84"/>
      <c r="O324" s="75" t="str">
        <f t="shared" ref="O324:O387" si="67">LEFT(E324,3)</f>
        <v/>
      </c>
      <c r="P324" s="75" t="str">
        <f t="shared" ref="P324:P387" si="68">LEFT(E324,2)</f>
        <v/>
      </c>
      <c r="Q324" s="75" t="str">
        <f t="shared" ref="Q324:Q387" si="69">LEFT(C324,3)</f>
        <v/>
      </c>
      <c r="R324" s="75" t="str">
        <f t="shared" ref="R324:R387" si="70">MID(I324,2,2)</f>
        <v/>
      </c>
      <c r="AB324" s="75" t="s">
        <v>3521</v>
      </c>
      <c r="AC324" s="75" t="s">
        <v>3522</v>
      </c>
      <c r="AD324" s="75" t="s">
        <v>5144</v>
      </c>
      <c r="AE324" s="75" t="s">
        <v>5145</v>
      </c>
      <c r="AF324" s="75" t="s">
        <v>5170</v>
      </c>
      <c r="AG324" s="75" t="s">
        <v>5171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66"/>
        <v/>
      </c>
      <c r="E325" s="85"/>
      <c r="F325" s="80" t="str">
        <f t="shared" si="63"/>
        <v/>
      </c>
      <c r="G325" s="118"/>
      <c r="H325" s="80" t="str">
        <f t="shared" si="64"/>
        <v/>
      </c>
      <c r="I325" s="80" t="str">
        <f t="shared" si="65"/>
        <v/>
      </c>
      <c r="J325" s="117"/>
      <c r="K325" s="117"/>
      <c r="L325" s="117"/>
      <c r="M325" s="84"/>
      <c r="O325" s="75" t="str">
        <f t="shared" si="67"/>
        <v/>
      </c>
      <c r="P325" s="75" t="str">
        <f t="shared" si="68"/>
        <v/>
      </c>
      <c r="Q325" s="75" t="str">
        <f t="shared" si="69"/>
        <v/>
      </c>
      <c r="R325" s="75" t="str">
        <f t="shared" si="70"/>
        <v/>
      </c>
      <c r="AB325" s="75" t="s">
        <v>3523</v>
      </c>
      <c r="AC325" s="75" t="s">
        <v>3524</v>
      </c>
      <c r="AD325" s="75" t="s">
        <v>5144</v>
      </c>
      <c r="AE325" s="75" t="s">
        <v>5145</v>
      </c>
      <c r="AF325" s="75" t="s">
        <v>5170</v>
      </c>
      <c r="AG325" s="75" t="s">
        <v>5171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66"/>
        <v/>
      </c>
      <c r="E326" s="85"/>
      <c r="F326" s="80" t="str">
        <f t="shared" si="63"/>
        <v/>
      </c>
      <c r="G326" s="118"/>
      <c r="H326" s="80" t="str">
        <f t="shared" si="64"/>
        <v/>
      </c>
      <c r="I326" s="80" t="str">
        <f t="shared" si="65"/>
        <v/>
      </c>
      <c r="J326" s="117"/>
      <c r="K326" s="117"/>
      <c r="L326" s="117"/>
      <c r="M326" s="84"/>
      <c r="O326" s="75" t="str">
        <f t="shared" si="67"/>
        <v/>
      </c>
      <c r="P326" s="75" t="str">
        <f t="shared" si="68"/>
        <v/>
      </c>
      <c r="Q326" s="75" t="str">
        <f t="shared" si="69"/>
        <v/>
      </c>
      <c r="R326" s="75" t="str">
        <f t="shared" si="70"/>
        <v/>
      </c>
      <c r="AB326" s="75" t="s">
        <v>3525</v>
      </c>
      <c r="AC326" s="75" t="s">
        <v>3526</v>
      </c>
      <c r="AD326" s="75" t="s">
        <v>5144</v>
      </c>
      <c r="AE326" s="75" t="s">
        <v>5145</v>
      </c>
      <c r="AF326" s="75" t="s">
        <v>5170</v>
      </c>
      <c r="AG326" s="75" t="s">
        <v>5171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66"/>
        <v/>
      </c>
      <c r="E327" s="85"/>
      <c r="F327" s="80" t="str">
        <f t="shared" si="63"/>
        <v/>
      </c>
      <c r="G327" s="118"/>
      <c r="H327" s="80" t="str">
        <f t="shared" si="64"/>
        <v/>
      </c>
      <c r="I327" s="80" t="str">
        <f t="shared" si="65"/>
        <v/>
      </c>
      <c r="J327" s="117"/>
      <c r="K327" s="117"/>
      <c r="L327" s="117"/>
      <c r="M327" s="84"/>
      <c r="O327" s="75" t="str">
        <f t="shared" si="67"/>
        <v/>
      </c>
      <c r="P327" s="75" t="str">
        <f t="shared" si="68"/>
        <v/>
      </c>
      <c r="Q327" s="75" t="str">
        <f t="shared" si="69"/>
        <v/>
      </c>
      <c r="R327" s="75" t="str">
        <f t="shared" si="70"/>
        <v/>
      </c>
      <c r="AB327" s="75" t="s">
        <v>3463</v>
      </c>
      <c r="AC327" s="75" t="s">
        <v>684</v>
      </c>
      <c r="AD327" s="75" t="s">
        <v>5144</v>
      </c>
      <c r="AE327" s="75" t="s">
        <v>5145</v>
      </c>
      <c r="AF327" s="75" t="s">
        <v>5170</v>
      </c>
      <c r="AG327" s="75" t="s">
        <v>5171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66"/>
        <v/>
      </c>
      <c r="E328" s="85"/>
      <c r="F328" s="80" t="str">
        <f t="shared" si="63"/>
        <v/>
      </c>
      <c r="G328" s="118"/>
      <c r="H328" s="80" t="str">
        <f t="shared" si="64"/>
        <v/>
      </c>
      <c r="I328" s="80" t="str">
        <f t="shared" si="65"/>
        <v/>
      </c>
      <c r="J328" s="117"/>
      <c r="K328" s="117"/>
      <c r="L328" s="117"/>
      <c r="M328" s="84"/>
      <c r="O328" s="75" t="str">
        <f t="shared" si="67"/>
        <v/>
      </c>
      <c r="P328" s="75" t="str">
        <f t="shared" si="68"/>
        <v/>
      </c>
      <c r="Q328" s="75" t="str">
        <f t="shared" si="69"/>
        <v/>
      </c>
      <c r="R328" s="75" t="str">
        <f t="shared" si="70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66"/>
        <v/>
      </c>
      <c r="E329" s="85"/>
      <c r="F329" s="80" t="str">
        <f t="shared" si="63"/>
        <v/>
      </c>
      <c r="G329" s="118"/>
      <c r="H329" s="80" t="str">
        <f t="shared" si="64"/>
        <v/>
      </c>
      <c r="I329" s="80" t="str">
        <f t="shared" si="65"/>
        <v/>
      </c>
      <c r="J329" s="117"/>
      <c r="K329" s="117"/>
      <c r="L329" s="117"/>
      <c r="M329" s="84"/>
      <c r="O329" s="75" t="str">
        <f t="shared" si="67"/>
        <v/>
      </c>
      <c r="P329" s="75" t="str">
        <f t="shared" si="68"/>
        <v/>
      </c>
      <c r="Q329" s="75" t="str">
        <f t="shared" si="69"/>
        <v/>
      </c>
      <c r="R329" s="75" t="str">
        <f t="shared" si="70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66"/>
        <v/>
      </c>
      <c r="E330" s="85"/>
      <c r="F330" s="80" t="str">
        <f t="shared" ref="F330:F393" si="71">IFERROR(VLOOKUP(E330,$V$5:$X$129,2,FALSE),"")</f>
        <v/>
      </c>
      <c r="G330" s="118"/>
      <c r="H330" s="80" t="str">
        <f t="shared" ref="H330:H393" si="72">IFERROR(VLOOKUP(G330,$AB$6:$AC$327,2,FALSE),"")</f>
        <v/>
      </c>
      <c r="I330" s="80" t="str">
        <f t="shared" ref="I330:I393" si="73">IFERROR(VLOOKUP(G330,$AB$6:$AF$327,3,FALSE),"")</f>
        <v/>
      </c>
      <c r="J330" s="117"/>
      <c r="K330" s="117"/>
      <c r="L330" s="117"/>
      <c r="M330" s="84"/>
      <c r="O330" s="75" t="str">
        <f t="shared" si="67"/>
        <v/>
      </c>
      <c r="P330" s="75" t="str">
        <f t="shared" si="68"/>
        <v/>
      </c>
      <c r="Q330" s="75" t="str">
        <f t="shared" si="69"/>
        <v/>
      </c>
      <c r="R330" s="75" t="str">
        <f t="shared" si="70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66"/>
        <v/>
      </c>
      <c r="E331" s="85"/>
      <c r="F331" s="80" t="str">
        <f t="shared" si="71"/>
        <v/>
      </c>
      <c r="G331" s="118"/>
      <c r="H331" s="80" t="str">
        <f t="shared" si="72"/>
        <v/>
      </c>
      <c r="I331" s="80" t="str">
        <f t="shared" si="73"/>
        <v/>
      </c>
      <c r="J331" s="117"/>
      <c r="K331" s="117"/>
      <c r="L331" s="117"/>
      <c r="M331" s="84"/>
      <c r="O331" s="75" t="str">
        <f t="shared" si="67"/>
        <v/>
      </c>
      <c r="P331" s="75" t="str">
        <f t="shared" si="68"/>
        <v/>
      </c>
      <c r="Q331" s="75" t="str">
        <f t="shared" si="69"/>
        <v/>
      </c>
      <c r="R331" s="75" t="str">
        <f t="shared" si="70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66"/>
        <v/>
      </c>
      <c r="E332" s="85"/>
      <c r="F332" s="80" t="str">
        <f t="shared" si="71"/>
        <v/>
      </c>
      <c r="G332" s="118"/>
      <c r="H332" s="80" t="str">
        <f t="shared" si="72"/>
        <v/>
      </c>
      <c r="I332" s="80" t="str">
        <f t="shared" si="73"/>
        <v/>
      </c>
      <c r="J332" s="117"/>
      <c r="K332" s="117"/>
      <c r="L332" s="117"/>
      <c r="M332" s="84"/>
      <c r="O332" s="75" t="str">
        <f t="shared" si="67"/>
        <v/>
      </c>
      <c r="P332" s="75" t="str">
        <f t="shared" si="68"/>
        <v/>
      </c>
      <c r="Q332" s="75" t="str">
        <f t="shared" si="69"/>
        <v/>
      </c>
      <c r="R332" s="75" t="str">
        <f t="shared" si="70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66"/>
        <v/>
      </c>
      <c r="E333" s="85"/>
      <c r="F333" s="80" t="str">
        <f t="shared" si="71"/>
        <v/>
      </c>
      <c r="G333" s="118"/>
      <c r="H333" s="80" t="str">
        <f t="shared" si="72"/>
        <v/>
      </c>
      <c r="I333" s="80" t="str">
        <f t="shared" si="73"/>
        <v/>
      </c>
      <c r="J333" s="117"/>
      <c r="K333" s="117"/>
      <c r="L333" s="117"/>
      <c r="M333" s="84"/>
      <c r="O333" s="75" t="str">
        <f t="shared" si="67"/>
        <v/>
      </c>
      <c r="P333" s="75" t="str">
        <f t="shared" si="68"/>
        <v/>
      </c>
      <c r="Q333" s="75" t="str">
        <f t="shared" si="69"/>
        <v/>
      </c>
      <c r="R333" s="75" t="str">
        <f t="shared" si="70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66"/>
        <v/>
      </c>
      <c r="E334" s="85"/>
      <c r="F334" s="80" t="str">
        <f t="shared" si="71"/>
        <v/>
      </c>
      <c r="G334" s="118"/>
      <c r="H334" s="80" t="str">
        <f t="shared" si="72"/>
        <v/>
      </c>
      <c r="I334" s="80" t="str">
        <f t="shared" si="73"/>
        <v/>
      </c>
      <c r="J334" s="117"/>
      <c r="K334" s="117"/>
      <c r="L334" s="117"/>
      <c r="M334" s="84"/>
      <c r="O334" s="75" t="str">
        <f t="shared" si="67"/>
        <v/>
      </c>
      <c r="P334" s="75" t="str">
        <f t="shared" si="68"/>
        <v/>
      </c>
      <c r="Q334" s="75" t="str">
        <f t="shared" si="69"/>
        <v/>
      </c>
      <c r="R334" s="75" t="str">
        <f t="shared" si="70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66"/>
        <v/>
      </c>
      <c r="E335" s="85"/>
      <c r="F335" s="80" t="str">
        <f t="shared" si="71"/>
        <v/>
      </c>
      <c r="G335" s="118"/>
      <c r="H335" s="80" t="str">
        <f t="shared" si="72"/>
        <v/>
      </c>
      <c r="I335" s="80" t="str">
        <f t="shared" si="73"/>
        <v/>
      </c>
      <c r="J335" s="117"/>
      <c r="K335" s="117"/>
      <c r="L335" s="117"/>
      <c r="M335" s="84"/>
      <c r="O335" s="75" t="str">
        <f t="shared" si="67"/>
        <v/>
      </c>
      <c r="P335" s="75" t="str">
        <f t="shared" si="68"/>
        <v/>
      </c>
      <c r="Q335" s="75" t="str">
        <f t="shared" si="69"/>
        <v/>
      </c>
      <c r="R335" s="75" t="str">
        <f t="shared" si="70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66"/>
        <v/>
      </c>
      <c r="E336" s="85"/>
      <c r="F336" s="80" t="str">
        <f t="shared" si="71"/>
        <v/>
      </c>
      <c r="G336" s="118"/>
      <c r="H336" s="80" t="str">
        <f t="shared" si="72"/>
        <v/>
      </c>
      <c r="I336" s="80" t="str">
        <f t="shared" si="73"/>
        <v/>
      </c>
      <c r="J336" s="117"/>
      <c r="K336" s="117"/>
      <c r="L336" s="117"/>
      <c r="M336" s="84"/>
      <c r="O336" s="75" t="str">
        <f t="shared" si="67"/>
        <v/>
      </c>
      <c r="P336" s="75" t="str">
        <f t="shared" si="68"/>
        <v/>
      </c>
      <c r="Q336" s="75" t="str">
        <f t="shared" si="69"/>
        <v/>
      </c>
      <c r="R336" s="75" t="str">
        <f t="shared" si="70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66"/>
        <v/>
      </c>
      <c r="E337" s="85"/>
      <c r="F337" s="80" t="str">
        <f t="shared" si="71"/>
        <v/>
      </c>
      <c r="G337" s="118"/>
      <c r="H337" s="80" t="str">
        <f t="shared" si="72"/>
        <v/>
      </c>
      <c r="I337" s="80" t="str">
        <f t="shared" si="73"/>
        <v/>
      </c>
      <c r="J337" s="117"/>
      <c r="K337" s="117"/>
      <c r="L337" s="117"/>
      <c r="M337" s="84"/>
      <c r="O337" s="75" t="str">
        <f t="shared" si="67"/>
        <v/>
      </c>
      <c r="P337" s="75" t="str">
        <f t="shared" si="68"/>
        <v/>
      </c>
      <c r="Q337" s="75" t="str">
        <f t="shared" si="69"/>
        <v/>
      </c>
      <c r="R337" s="75" t="str">
        <f t="shared" si="70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66"/>
        <v/>
      </c>
      <c r="E338" s="85"/>
      <c r="F338" s="80" t="str">
        <f t="shared" si="71"/>
        <v/>
      </c>
      <c r="G338" s="118"/>
      <c r="H338" s="80" t="str">
        <f t="shared" si="72"/>
        <v/>
      </c>
      <c r="I338" s="80" t="str">
        <f t="shared" si="73"/>
        <v/>
      </c>
      <c r="J338" s="117"/>
      <c r="K338" s="117"/>
      <c r="L338" s="117"/>
      <c r="M338" s="84"/>
      <c r="O338" s="75" t="str">
        <f t="shared" si="67"/>
        <v/>
      </c>
      <c r="P338" s="75" t="str">
        <f t="shared" si="68"/>
        <v/>
      </c>
      <c r="Q338" s="75" t="str">
        <f t="shared" si="69"/>
        <v/>
      </c>
      <c r="R338" s="75" t="str">
        <f t="shared" si="70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66"/>
        <v/>
      </c>
      <c r="E339" s="85"/>
      <c r="F339" s="80" t="str">
        <f t="shared" si="71"/>
        <v/>
      </c>
      <c r="G339" s="118"/>
      <c r="H339" s="80" t="str">
        <f t="shared" si="72"/>
        <v/>
      </c>
      <c r="I339" s="80" t="str">
        <f t="shared" si="73"/>
        <v/>
      </c>
      <c r="J339" s="117"/>
      <c r="K339" s="117"/>
      <c r="L339" s="117"/>
      <c r="M339" s="84"/>
      <c r="O339" s="75" t="str">
        <f t="shared" si="67"/>
        <v/>
      </c>
      <c r="P339" s="75" t="str">
        <f t="shared" si="68"/>
        <v/>
      </c>
      <c r="Q339" s="75" t="str">
        <f t="shared" si="69"/>
        <v/>
      </c>
      <c r="R339" s="75" t="str">
        <f t="shared" si="70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66"/>
        <v/>
      </c>
      <c r="E340" s="85"/>
      <c r="F340" s="80" t="str">
        <f t="shared" si="71"/>
        <v/>
      </c>
      <c r="G340" s="118"/>
      <c r="H340" s="80" t="str">
        <f t="shared" si="72"/>
        <v/>
      </c>
      <c r="I340" s="80" t="str">
        <f t="shared" si="73"/>
        <v/>
      </c>
      <c r="J340" s="117"/>
      <c r="K340" s="117"/>
      <c r="L340" s="117"/>
      <c r="M340" s="84"/>
      <c r="O340" s="75" t="str">
        <f t="shared" si="67"/>
        <v/>
      </c>
      <c r="P340" s="75" t="str">
        <f t="shared" si="68"/>
        <v/>
      </c>
      <c r="Q340" s="75" t="str">
        <f t="shared" si="69"/>
        <v/>
      </c>
      <c r="R340" s="75" t="str">
        <f t="shared" si="70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66"/>
        <v/>
      </c>
      <c r="E341" s="85"/>
      <c r="F341" s="80" t="str">
        <f t="shared" si="71"/>
        <v/>
      </c>
      <c r="G341" s="118"/>
      <c r="H341" s="80" t="str">
        <f t="shared" si="72"/>
        <v/>
      </c>
      <c r="I341" s="80" t="str">
        <f t="shared" si="73"/>
        <v/>
      </c>
      <c r="J341" s="117"/>
      <c r="K341" s="117"/>
      <c r="L341" s="117"/>
      <c r="M341" s="84"/>
      <c r="O341" s="75" t="str">
        <f t="shared" si="67"/>
        <v/>
      </c>
      <c r="P341" s="75" t="str">
        <f t="shared" si="68"/>
        <v/>
      </c>
      <c r="Q341" s="75" t="str">
        <f t="shared" si="69"/>
        <v/>
      </c>
      <c r="R341" s="75" t="str">
        <f t="shared" si="70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66"/>
        <v/>
      </c>
      <c r="E342" s="85"/>
      <c r="F342" s="80" t="str">
        <f t="shared" si="71"/>
        <v/>
      </c>
      <c r="G342" s="118"/>
      <c r="H342" s="80" t="str">
        <f t="shared" si="72"/>
        <v/>
      </c>
      <c r="I342" s="80" t="str">
        <f t="shared" si="73"/>
        <v/>
      </c>
      <c r="J342" s="117"/>
      <c r="K342" s="117"/>
      <c r="L342" s="117"/>
      <c r="M342" s="84"/>
      <c r="O342" s="75" t="str">
        <f t="shared" si="67"/>
        <v/>
      </c>
      <c r="P342" s="75" t="str">
        <f t="shared" si="68"/>
        <v/>
      </c>
      <c r="Q342" s="75" t="str">
        <f t="shared" si="69"/>
        <v/>
      </c>
      <c r="R342" s="75" t="str">
        <f t="shared" si="70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66"/>
        <v/>
      </c>
      <c r="E343" s="85"/>
      <c r="F343" s="80" t="str">
        <f t="shared" si="71"/>
        <v/>
      </c>
      <c r="G343" s="118"/>
      <c r="H343" s="80" t="str">
        <f t="shared" si="72"/>
        <v/>
      </c>
      <c r="I343" s="80" t="str">
        <f t="shared" si="73"/>
        <v/>
      </c>
      <c r="J343" s="117"/>
      <c r="K343" s="117"/>
      <c r="L343" s="117"/>
      <c r="M343" s="84"/>
      <c r="O343" s="75" t="str">
        <f t="shared" si="67"/>
        <v/>
      </c>
      <c r="P343" s="75" t="str">
        <f t="shared" si="68"/>
        <v/>
      </c>
      <c r="Q343" s="75" t="str">
        <f t="shared" si="69"/>
        <v/>
      </c>
      <c r="R343" s="75" t="str">
        <f t="shared" si="70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66"/>
        <v/>
      </c>
      <c r="E344" s="85"/>
      <c r="F344" s="80" t="str">
        <f t="shared" si="71"/>
        <v/>
      </c>
      <c r="G344" s="118"/>
      <c r="H344" s="80" t="str">
        <f t="shared" si="72"/>
        <v/>
      </c>
      <c r="I344" s="80" t="str">
        <f t="shared" si="73"/>
        <v/>
      </c>
      <c r="J344" s="117"/>
      <c r="K344" s="117"/>
      <c r="L344" s="117"/>
      <c r="M344" s="84"/>
      <c r="O344" s="75" t="str">
        <f t="shared" si="67"/>
        <v/>
      </c>
      <c r="P344" s="75" t="str">
        <f t="shared" si="68"/>
        <v/>
      </c>
      <c r="Q344" s="75" t="str">
        <f t="shared" si="69"/>
        <v/>
      </c>
      <c r="R344" s="75" t="str">
        <f t="shared" si="70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66"/>
        <v/>
      </c>
      <c r="E345" s="85"/>
      <c r="F345" s="80" t="str">
        <f t="shared" si="71"/>
        <v/>
      </c>
      <c r="G345" s="118"/>
      <c r="H345" s="80" t="str">
        <f t="shared" si="72"/>
        <v/>
      </c>
      <c r="I345" s="80" t="str">
        <f t="shared" si="73"/>
        <v/>
      </c>
      <c r="J345" s="117"/>
      <c r="K345" s="117"/>
      <c r="L345" s="117"/>
      <c r="M345" s="84"/>
      <c r="O345" s="75" t="str">
        <f t="shared" si="67"/>
        <v/>
      </c>
      <c r="P345" s="75" t="str">
        <f t="shared" si="68"/>
        <v/>
      </c>
      <c r="Q345" s="75" t="str">
        <f t="shared" si="69"/>
        <v/>
      </c>
      <c r="R345" s="75" t="str">
        <f t="shared" si="70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66"/>
        <v/>
      </c>
      <c r="E346" s="85"/>
      <c r="F346" s="80" t="str">
        <f t="shared" si="71"/>
        <v/>
      </c>
      <c r="G346" s="118"/>
      <c r="H346" s="80" t="str">
        <f t="shared" si="72"/>
        <v/>
      </c>
      <c r="I346" s="80" t="str">
        <f t="shared" si="73"/>
        <v/>
      </c>
      <c r="J346" s="117"/>
      <c r="K346" s="117"/>
      <c r="L346" s="117"/>
      <c r="M346" s="84"/>
      <c r="O346" s="75" t="str">
        <f t="shared" si="67"/>
        <v/>
      </c>
      <c r="P346" s="75" t="str">
        <f t="shared" si="68"/>
        <v/>
      </c>
      <c r="Q346" s="75" t="str">
        <f t="shared" si="69"/>
        <v/>
      </c>
      <c r="R346" s="75" t="str">
        <f t="shared" si="70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66"/>
        <v/>
      </c>
      <c r="E347" s="85"/>
      <c r="F347" s="80" t="str">
        <f t="shared" si="71"/>
        <v/>
      </c>
      <c r="G347" s="118"/>
      <c r="H347" s="80" t="str">
        <f t="shared" si="72"/>
        <v/>
      </c>
      <c r="I347" s="80" t="str">
        <f t="shared" si="73"/>
        <v/>
      </c>
      <c r="J347" s="117"/>
      <c r="K347" s="117"/>
      <c r="L347" s="117"/>
      <c r="M347" s="84"/>
      <c r="O347" s="75" t="str">
        <f t="shared" si="67"/>
        <v/>
      </c>
      <c r="P347" s="75" t="str">
        <f t="shared" si="68"/>
        <v/>
      </c>
      <c r="Q347" s="75" t="str">
        <f t="shared" si="69"/>
        <v/>
      </c>
      <c r="R347" s="75" t="str">
        <f t="shared" si="70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66"/>
        <v/>
      </c>
      <c r="E348" s="85"/>
      <c r="F348" s="80" t="str">
        <f t="shared" si="71"/>
        <v/>
      </c>
      <c r="G348" s="118"/>
      <c r="H348" s="80" t="str">
        <f t="shared" si="72"/>
        <v/>
      </c>
      <c r="I348" s="80" t="str">
        <f t="shared" si="73"/>
        <v/>
      </c>
      <c r="J348" s="117"/>
      <c r="K348" s="117"/>
      <c r="L348" s="117"/>
      <c r="M348" s="84"/>
      <c r="O348" s="75" t="str">
        <f t="shared" si="67"/>
        <v/>
      </c>
      <c r="P348" s="75" t="str">
        <f t="shared" si="68"/>
        <v/>
      </c>
      <c r="Q348" s="75" t="str">
        <f t="shared" si="69"/>
        <v/>
      </c>
      <c r="R348" s="75" t="str">
        <f t="shared" si="70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66"/>
        <v/>
      </c>
      <c r="E349" s="85"/>
      <c r="F349" s="80" t="str">
        <f t="shared" si="71"/>
        <v/>
      </c>
      <c r="G349" s="118"/>
      <c r="H349" s="80" t="str">
        <f t="shared" si="72"/>
        <v/>
      </c>
      <c r="I349" s="80" t="str">
        <f t="shared" si="73"/>
        <v/>
      </c>
      <c r="J349" s="117"/>
      <c r="K349" s="117"/>
      <c r="L349" s="117"/>
      <c r="M349" s="84"/>
      <c r="O349" s="75" t="str">
        <f t="shared" si="67"/>
        <v/>
      </c>
      <c r="P349" s="75" t="str">
        <f t="shared" si="68"/>
        <v/>
      </c>
      <c r="Q349" s="75" t="str">
        <f t="shared" si="69"/>
        <v/>
      </c>
      <c r="R349" s="75" t="str">
        <f t="shared" si="70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66"/>
        <v/>
      </c>
      <c r="E350" s="85"/>
      <c r="F350" s="80" t="str">
        <f t="shared" si="71"/>
        <v/>
      </c>
      <c r="G350" s="118"/>
      <c r="H350" s="80" t="str">
        <f t="shared" si="72"/>
        <v/>
      </c>
      <c r="I350" s="80" t="str">
        <f t="shared" si="73"/>
        <v/>
      </c>
      <c r="J350" s="117"/>
      <c r="K350" s="117"/>
      <c r="L350" s="117"/>
      <c r="M350" s="84"/>
      <c r="O350" s="75" t="str">
        <f t="shared" si="67"/>
        <v/>
      </c>
      <c r="P350" s="75" t="str">
        <f t="shared" si="68"/>
        <v/>
      </c>
      <c r="Q350" s="75" t="str">
        <f t="shared" si="69"/>
        <v/>
      </c>
      <c r="R350" s="75" t="str">
        <f t="shared" si="70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66"/>
        <v/>
      </c>
      <c r="E351" s="85"/>
      <c r="F351" s="80" t="str">
        <f t="shared" si="71"/>
        <v/>
      </c>
      <c r="G351" s="118"/>
      <c r="H351" s="80" t="str">
        <f t="shared" si="72"/>
        <v/>
      </c>
      <c r="I351" s="80" t="str">
        <f t="shared" si="73"/>
        <v/>
      </c>
      <c r="J351" s="117"/>
      <c r="K351" s="117"/>
      <c r="L351" s="117"/>
      <c r="M351" s="84"/>
      <c r="O351" s="75" t="str">
        <f t="shared" si="67"/>
        <v/>
      </c>
      <c r="P351" s="75" t="str">
        <f t="shared" si="68"/>
        <v/>
      </c>
      <c r="Q351" s="75" t="str">
        <f t="shared" si="69"/>
        <v/>
      </c>
      <c r="R351" s="75" t="str">
        <f t="shared" si="70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66"/>
        <v/>
      </c>
      <c r="E352" s="85"/>
      <c r="F352" s="80" t="str">
        <f t="shared" si="71"/>
        <v/>
      </c>
      <c r="G352" s="118"/>
      <c r="H352" s="80" t="str">
        <f t="shared" si="72"/>
        <v/>
      </c>
      <c r="I352" s="80" t="str">
        <f t="shared" si="73"/>
        <v/>
      </c>
      <c r="J352" s="117"/>
      <c r="K352" s="117"/>
      <c r="L352" s="117"/>
      <c r="M352" s="84"/>
      <c r="O352" s="75" t="str">
        <f t="shared" si="67"/>
        <v/>
      </c>
      <c r="P352" s="75" t="str">
        <f t="shared" si="68"/>
        <v/>
      </c>
      <c r="Q352" s="75" t="str">
        <f t="shared" si="69"/>
        <v/>
      </c>
      <c r="R352" s="75" t="str">
        <f t="shared" si="70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66"/>
        <v/>
      </c>
      <c r="E353" s="85"/>
      <c r="F353" s="80" t="str">
        <f t="shared" si="71"/>
        <v/>
      </c>
      <c r="G353" s="118"/>
      <c r="H353" s="80" t="str">
        <f t="shared" si="72"/>
        <v/>
      </c>
      <c r="I353" s="80" t="str">
        <f t="shared" si="73"/>
        <v/>
      </c>
      <c r="J353" s="117"/>
      <c r="K353" s="117"/>
      <c r="L353" s="117"/>
      <c r="M353" s="84"/>
      <c r="O353" s="75" t="str">
        <f t="shared" si="67"/>
        <v/>
      </c>
      <c r="P353" s="75" t="str">
        <f t="shared" si="68"/>
        <v/>
      </c>
      <c r="Q353" s="75" t="str">
        <f t="shared" si="69"/>
        <v/>
      </c>
      <c r="R353" s="75" t="str">
        <f t="shared" si="70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66"/>
        <v/>
      </c>
      <c r="E354" s="85"/>
      <c r="F354" s="80" t="str">
        <f t="shared" si="71"/>
        <v/>
      </c>
      <c r="G354" s="118"/>
      <c r="H354" s="80" t="str">
        <f t="shared" si="72"/>
        <v/>
      </c>
      <c r="I354" s="80" t="str">
        <f t="shared" si="73"/>
        <v/>
      </c>
      <c r="J354" s="117"/>
      <c r="K354" s="117"/>
      <c r="L354" s="117"/>
      <c r="M354" s="84"/>
      <c r="O354" s="75" t="str">
        <f t="shared" si="67"/>
        <v/>
      </c>
      <c r="P354" s="75" t="str">
        <f t="shared" si="68"/>
        <v/>
      </c>
      <c r="Q354" s="75" t="str">
        <f t="shared" si="69"/>
        <v/>
      </c>
      <c r="R354" s="75" t="str">
        <f t="shared" si="70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66"/>
        <v/>
      </c>
      <c r="E355" s="85"/>
      <c r="F355" s="80" t="str">
        <f t="shared" si="71"/>
        <v/>
      </c>
      <c r="G355" s="118"/>
      <c r="H355" s="80" t="str">
        <f t="shared" si="72"/>
        <v/>
      </c>
      <c r="I355" s="80" t="str">
        <f t="shared" si="73"/>
        <v/>
      </c>
      <c r="J355" s="117"/>
      <c r="K355" s="117"/>
      <c r="L355" s="117"/>
      <c r="M355" s="84"/>
      <c r="O355" s="75" t="str">
        <f t="shared" si="67"/>
        <v/>
      </c>
      <c r="P355" s="75" t="str">
        <f t="shared" si="68"/>
        <v/>
      </c>
      <c r="Q355" s="75" t="str">
        <f t="shared" si="69"/>
        <v/>
      </c>
      <c r="R355" s="75" t="str">
        <f t="shared" si="70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66"/>
        <v/>
      </c>
      <c r="E356" s="85"/>
      <c r="F356" s="80" t="str">
        <f t="shared" si="71"/>
        <v/>
      </c>
      <c r="G356" s="118"/>
      <c r="H356" s="80" t="str">
        <f t="shared" si="72"/>
        <v/>
      </c>
      <c r="I356" s="80" t="str">
        <f t="shared" si="73"/>
        <v/>
      </c>
      <c r="J356" s="117"/>
      <c r="K356" s="117"/>
      <c r="L356" s="117"/>
      <c r="M356" s="84"/>
      <c r="O356" s="75" t="str">
        <f t="shared" si="67"/>
        <v/>
      </c>
      <c r="P356" s="75" t="str">
        <f t="shared" si="68"/>
        <v/>
      </c>
      <c r="Q356" s="75" t="str">
        <f t="shared" si="69"/>
        <v/>
      </c>
      <c r="R356" s="75" t="str">
        <f t="shared" si="70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66"/>
        <v/>
      </c>
      <c r="E357" s="85"/>
      <c r="F357" s="80" t="str">
        <f t="shared" si="71"/>
        <v/>
      </c>
      <c r="G357" s="118"/>
      <c r="H357" s="80" t="str">
        <f t="shared" si="72"/>
        <v/>
      </c>
      <c r="I357" s="80" t="str">
        <f t="shared" si="73"/>
        <v/>
      </c>
      <c r="J357" s="117"/>
      <c r="K357" s="117"/>
      <c r="L357" s="117"/>
      <c r="M357" s="84"/>
      <c r="O357" s="75" t="str">
        <f t="shared" si="67"/>
        <v/>
      </c>
      <c r="P357" s="75" t="str">
        <f t="shared" si="68"/>
        <v/>
      </c>
      <c r="Q357" s="75" t="str">
        <f t="shared" si="69"/>
        <v/>
      </c>
      <c r="R357" s="75" t="str">
        <f t="shared" si="70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66"/>
        <v/>
      </c>
      <c r="E358" s="85"/>
      <c r="F358" s="80" t="str">
        <f t="shared" si="71"/>
        <v/>
      </c>
      <c r="G358" s="118"/>
      <c r="H358" s="80" t="str">
        <f t="shared" si="72"/>
        <v/>
      </c>
      <c r="I358" s="80" t="str">
        <f t="shared" si="73"/>
        <v/>
      </c>
      <c r="J358" s="117"/>
      <c r="K358" s="117"/>
      <c r="L358" s="117"/>
      <c r="M358" s="84"/>
      <c r="O358" s="75" t="str">
        <f t="shared" si="67"/>
        <v/>
      </c>
      <c r="P358" s="75" t="str">
        <f t="shared" si="68"/>
        <v/>
      </c>
      <c r="Q358" s="75" t="str">
        <f t="shared" si="69"/>
        <v/>
      </c>
      <c r="R358" s="75" t="str">
        <f t="shared" si="70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66"/>
        <v/>
      </c>
      <c r="E359" s="85"/>
      <c r="F359" s="80" t="str">
        <f t="shared" si="71"/>
        <v/>
      </c>
      <c r="G359" s="118"/>
      <c r="H359" s="80" t="str">
        <f t="shared" si="72"/>
        <v/>
      </c>
      <c r="I359" s="80" t="str">
        <f t="shared" si="73"/>
        <v/>
      </c>
      <c r="J359" s="117"/>
      <c r="K359" s="117"/>
      <c r="L359" s="117"/>
      <c r="M359" s="84"/>
      <c r="O359" s="75" t="str">
        <f t="shared" si="67"/>
        <v/>
      </c>
      <c r="P359" s="75" t="str">
        <f t="shared" si="68"/>
        <v/>
      </c>
      <c r="Q359" s="75" t="str">
        <f t="shared" si="69"/>
        <v/>
      </c>
      <c r="R359" s="75" t="str">
        <f t="shared" si="70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66"/>
        <v/>
      </c>
      <c r="E360" s="85"/>
      <c r="F360" s="80" t="str">
        <f t="shared" si="71"/>
        <v/>
      </c>
      <c r="G360" s="118"/>
      <c r="H360" s="80" t="str">
        <f t="shared" si="72"/>
        <v/>
      </c>
      <c r="I360" s="80" t="str">
        <f t="shared" si="73"/>
        <v/>
      </c>
      <c r="J360" s="117"/>
      <c r="K360" s="117"/>
      <c r="L360" s="117"/>
      <c r="M360" s="84"/>
      <c r="O360" s="75" t="str">
        <f t="shared" si="67"/>
        <v/>
      </c>
      <c r="P360" s="75" t="str">
        <f t="shared" si="68"/>
        <v/>
      </c>
      <c r="Q360" s="75" t="str">
        <f t="shared" si="69"/>
        <v/>
      </c>
      <c r="R360" s="75" t="str">
        <f t="shared" si="70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66"/>
        <v/>
      </c>
      <c r="E361" s="85"/>
      <c r="F361" s="80" t="str">
        <f t="shared" si="71"/>
        <v/>
      </c>
      <c r="G361" s="118"/>
      <c r="H361" s="80" t="str">
        <f t="shared" si="72"/>
        <v/>
      </c>
      <c r="I361" s="80" t="str">
        <f t="shared" si="73"/>
        <v/>
      </c>
      <c r="J361" s="117"/>
      <c r="K361" s="117"/>
      <c r="L361" s="117"/>
      <c r="M361" s="84"/>
      <c r="O361" s="75" t="str">
        <f t="shared" si="67"/>
        <v/>
      </c>
      <c r="P361" s="75" t="str">
        <f t="shared" si="68"/>
        <v/>
      </c>
      <c r="Q361" s="75" t="str">
        <f t="shared" si="69"/>
        <v/>
      </c>
      <c r="R361" s="75" t="str">
        <f t="shared" si="70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66"/>
        <v/>
      </c>
      <c r="E362" s="85"/>
      <c r="F362" s="80" t="str">
        <f t="shared" si="71"/>
        <v/>
      </c>
      <c r="G362" s="118"/>
      <c r="H362" s="80" t="str">
        <f t="shared" si="72"/>
        <v/>
      </c>
      <c r="I362" s="80" t="str">
        <f t="shared" si="73"/>
        <v/>
      </c>
      <c r="J362" s="117"/>
      <c r="K362" s="117"/>
      <c r="L362" s="117"/>
      <c r="M362" s="84"/>
      <c r="O362" s="75" t="str">
        <f t="shared" si="67"/>
        <v/>
      </c>
      <c r="P362" s="75" t="str">
        <f t="shared" si="68"/>
        <v/>
      </c>
      <c r="Q362" s="75" t="str">
        <f t="shared" si="69"/>
        <v/>
      </c>
      <c r="R362" s="75" t="str">
        <f t="shared" si="70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66"/>
        <v/>
      </c>
      <c r="E363" s="85"/>
      <c r="F363" s="80" t="str">
        <f t="shared" si="71"/>
        <v/>
      </c>
      <c r="G363" s="118"/>
      <c r="H363" s="80" t="str">
        <f t="shared" si="72"/>
        <v/>
      </c>
      <c r="I363" s="80" t="str">
        <f t="shared" si="73"/>
        <v/>
      </c>
      <c r="J363" s="117"/>
      <c r="K363" s="117"/>
      <c r="L363" s="117"/>
      <c r="M363" s="84"/>
      <c r="O363" s="75" t="str">
        <f t="shared" si="67"/>
        <v/>
      </c>
      <c r="P363" s="75" t="str">
        <f t="shared" si="68"/>
        <v/>
      </c>
      <c r="Q363" s="75" t="str">
        <f t="shared" si="69"/>
        <v/>
      </c>
      <c r="R363" s="75" t="str">
        <f t="shared" si="70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66"/>
        <v/>
      </c>
      <c r="E364" s="85"/>
      <c r="F364" s="80" t="str">
        <f t="shared" si="71"/>
        <v/>
      </c>
      <c r="G364" s="118"/>
      <c r="H364" s="80" t="str">
        <f t="shared" si="72"/>
        <v/>
      </c>
      <c r="I364" s="80" t="str">
        <f t="shared" si="73"/>
        <v/>
      </c>
      <c r="J364" s="117"/>
      <c r="K364" s="117"/>
      <c r="L364" s="117"/>
      <c r="M364" s="84"/>
      <c r="O364" s="75" t="str">
        <f t="shared" si="67"/>
        <v/>
      </c>
      <c r="P364" s="75" t="str">
        <f t="shared" si="68"/>
        <v/>
      </c>
      <c r="Q364" s="75" t="str">
        <f t="shared" si="69"/>
        <v/>
      </c>
      <c r="R364" s="75" t="str">
        <f t="shared" si="70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66"/>
        <v/>
      </c>
      <c r="E365" s="85"/>
      <c r="F365" s="80" t="str">
        <f t="shared" si="71"/>
        <v/>
      </c>
      <c r="G365" s="118"/>
      <c r="H365" s="80" t="str">
        <f t="shared" si="72"/>
        <v/>
      </c>
      <c r="I365" s="80" t="str">
        <f t="shared" si="73"/>
        <v/>
      </c>
      <c r="J365" s="117"/>
      <c r="K365" s="117"/>
      <c r="L365" s="117"/>
      <c r="M365" s="84"/>
      <c r="O365" s="75" t="str">
        <f t="shared" si="67"/>
        <v/>
      </c>
      <c r="P365" s="75" t="str">
        <f t="shared" si="68"/>
        <v/>
      </c>
      <c r="Q365" s="75" t="str">
        <f t="shared" si="69"/>
        <v/>
      </c>
      <c r="R365" s="75" t="str">
        <f t="shared" si="70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66"/>
        <v/>
      </c>
      <c r="E366" s="85"/>
      <c r="F366" s="80" t="str">
        <f t="shared" si="71"/>
        <v/>
      </c>
      <c r="G366" s="118"/>
      <c r="H366" s="80" t="str">
        <f t="shared" si="72"/>
        <v/>
      </c>
      <c r="I366" s="80" t="str">
        <f t="shared" si="73"/>
        <v/>
      </c>
      <c r="J366" s="117"/>
      <c r="K366" s="117"/>
      <c r="L366" s="117"/>
      <c r="M366" s="84"/>
      <c r="O366" s="75" t="str">
        <f t="shared" si="67"/>
        <v/>
      </c>
      <c r="P366" s="75" t="str">
        <f t="shared" si="68"/>
        <v/>
      </c>
      <c r="Q366" s="75" t="str">
        <f t="shared" si="69"/>
        <v/>
      </c>
      <c r="R366" s="75" t="str">
        <f t="shared" si="70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66"/>
        <v/>
      </c>
      <c r="E367" s="85"/>
      <c r="F367" s="80" t="str">
        <f t="shared" si="71"/>
        <v/>
      </c>
      <c r="G367" s="118"/>
      <c r="H367" s="80" t="str">
        <f t="shared" si="72"/>
        <v/>
      </c>
      <c r="I367" s="80" t="str">
        <f t="shared" si="73"/>
        <v/>
      </c>
      <c r="J367" s="117"/>
      <c r="K367" s="117"/>
      <c r="L367" s="117"/>
      <c r="M367" s="84"/>
      <c r="O367" s="75" t="str">
        <f t="shared" si="67"/>
        <v/>
      </c>
      <c r="P367" s="75" t="str">
        <f t="shared" si="68"/>
        <v/>
      </c>
      <c r="Q367" s="75" t="str">
        <f t="shared" si="69"/>
        <v/>
      </c>
      <c r="R367" s="75" t="str">
        <f t="shared" si="70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66"/>
        <v/>
      </c>
      <c r="E368" s="85"/>
      <c r="F368" s="80" t="str">
        <f t="shared" si="71"/>
        <v/>
      </c>
      <c r="G368" s="118"/>
      <c r="H368" s="80" t="str">
        <f t="shared" si="72"/>
        <v/>
      </c>
      <c r="I368" s="80" t="str">
        <f t="shared" si="73"/>
        <v/>
      </c>
      <c r="J368" s="117"/>
      <c r="K368" s="117"/>
      <c r="L368" s="117"/>
      <c r="M368" s="84"/>
      <c r="O368" s="75" t="str">
        <f t="shared" si="67"/>
        <v/>
      </c>
      <c r="P368" s="75" t="str">
        <f t="shared" si="68"/>
        <v/>
      </c>
      <c r="Q368" s="75" t="str">
        <f t="shared" si="69"/>
        <v/>
      </c>
      <c r="R368" s="75" t="str">
        <f t="shared" si="70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66"/>
        <v/>
      </c>
      <c r="E369" s="85"/>
      <c r="F369" s="80" t="str">
        <f t="shared" si="71"/>
        <v/>
      </c>
      <c r="G369" s="118"/>
      <c r="H369" s="80" t="str">
        <f t="shared" si="72"/>
        <v/>
      </c>
      <c r="I369" s="80" t="str">
        <f t="shared" si="73"/>
        <v/>
      </c>
      <c r="J369" s="117"/>
      <c r="K369" s="117"/>
      <c r="L369" s="117"/>
      <c r="M369" s="84"/>
      <c r="O369" s="75" t="str">
        <f t="shared" si="67"/>
        <v/>
      </c>
      <c r="P369" s="75" t="str">
        <f t="shared" si="68"/>
        <v/>
      </c>
      <c r="Q369" s="75" t="str">
        <f t="shared" si="69"/>
        <v/>
      </c>
      <c r="R369" s="75" t="str">
        <f t="shared" si="70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66"/>
        <v/>
      </c>
      <c r="E370" s="85"/>
      <c r="F370" s="80" t="str">
        <f t="shared" si="71"/>
        <v/>
      </c>
      <c r="G370" s="118"/>
      <c r="H370" s="80" t="str">
        <f t="shared" si="72"/>
        <v/>
      </c>
      <c r="I370" s="80" t="str">
        <f t="shared" si="73"/>
        <v/>
      </c>
      <c r="J370" s="117"/>
      <c r="K370" s="117"/>
      <c r="L370" s="117"/>
      <c r="M370" s="84"/>
      <c r="O370" s="75" t="str">
        <f t="shared" si="67"/>
        <v/>
      </c>
      <c r="P370" s="75" t="str">
        <f t="shared" si="68"/>
        <v/>
      </c>
      <c r="Q370" s="75" t="str">
        <f t="shared" si="69"/>
        <v/>
      </c>
      <c r="R370" s="75" t="str">
        <f t="shared" si="70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66"/>
        <v/>
      </c>
      <c r="E371" s="85"/>
      <c r="F371" s="80" t="str">
        <f t="shared" si="71"/>
        <v/>
      </c>
      <c r="G371" s="118"/>
      <c r="H371" s="80" t="str">
        <f t="shared" si="72"/>
        <v/>
      </c>
      <c r="I371" s="80" t="str">
        <f t="shared" si="73"/>
        <v/>
      </c>
      <c r="J371" s="117"/>
      <c r="K371" s="117"/>
      <c r="L371" s="117"/>
      <c r="M371" s="84"/>
      <c r="O371" s="75" t="str">
        <f t="shared" si="67"/>
        <v/>
      </c>
      <c r="P371" s="75" t="str">
        <f t="shared" si="68"/>
        <v/>
      </c>
      <c r="Q371" s="75" t="str">
        <f t="shared" si="69"/>
        <v/>
      </c>
      <c r="R371" s="75" t="str">
        <f t="shared" si="70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66"/>
        <v/>
      </c>
      <c r="E372" s="85"/>
      <c r="F372" s="80" t="str">
        <f t="shared" si="71"/>
        <v/>
      </c>
      <c r="G372" s="118"/>
      <c r="H372" s="80" t="str">
        <f t="shared" si="72"/>
        <v/>
      </c>
      <c r="I372" s="80" t="str">
        <f t="shared" si="73"/>
        <v/>
      </c>
      <c r="J372" s="117"/>
      <c r="K372" s="117"/>
      <c r="L372" s="117"/>
      <c r="M372" s="84"/>
      <c r="O372" s="75" t="str">
        <f t="shared" si="67"/>
        <v/>
      </c>
      <c r="P372" s="75" t="str">
        <f t="shared" si="68"/>
        <v/>
      </c>
      <c r="Q372" s="75" t="str">
        <f t="shared" si="69"/>
        <v/>
      </c>
      <c r="R372" s="75" t="str">
        <f t="shared" si="70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66"/>
        <v/>
      </c>
      <c r="E373" s="85"/>
      <c r="F373" s="80" t="str">
        <f t="shared" si="71"/>
        <v/>
      </c>
      <c r="G373" s="118"/>
      <c r="H373" s="80" t="str">
        <f t="shared" si="72"/>
        <v/>
      </c>
      <c r="I373" s="80" t="str">
        <f t="shared" si="73"/>
        <v/>
      </c>
      <c r="J373" s="117"/>
      <c r="K373" s="117"/>
      <c r="L373" s="117"/>
      <c r="M373" s="84"/>
      <c r="O373" s="75" t="str">
        <f t="shared" si="67"/>
        <v/>
      </c>
      <c r="P373" s="75" t="str">
        <f t="shared" si="68"/>
        <v/>
      </c>
      <c r="Q373" s="75" t="str">
        <f t="shared" si="69"/>
        <v/>
      </c>
      <c r="R373" s="75" t="str">
        <f t="shared" si="70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66"/>
        <v/>
      </c>
      <c r="E374" s="85"/>
      <c r="F374" s="80" t="str">
        <f t="shared" si="71"/>
        <v/>
      </c>
      <c r="G374" s="118"/>
      <c r="H374" s="80" t="str">
        <f t="shared" si="72"/>
        <v/>
      </c>
      <c r="I374" s="80" t="str">
        <f t="shared" si="73"/>
        <v/>
      </c>
      <c r="J374" s="117"/>
      <c r="K374" s="117"/>
      <c r="L374" s="117"/>
      <c r="M374" s="84"/>
      <c r="O374" s="75" t="str">
        <f t="shared" si="67"/>
        <v/>
      </c>
      <c r="P374" s="75" t="str">
        <f t="shared" si="68"/>
        <v/>
      </c>
      <c r="Q374" s="75" t="str">
        <f t="shared" si="69"/>
        <v/>
      </c>
      <c r="R374" s="75" t="str">
        <f t="shared" si="70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66"/>
        <v/>
      </c>
      <c r="E375" s="85"/>
      <c r="F375" s="80" t="str">
        <f t="shared" si="71"/>
        <v/>
      </c>
      <c r="G375" s="118"/>
      <c r="H375" s="80" t="str">
        <f t="shared" si="72"/>
        <v/>
      </c>
      <c r="I375" s="80" t="str">
        <f t="shared" si="73"/>
        <v/>
      </c>
      <c r="J375" s="117"/>
      <c r="K375" s="117"/>
      <c r="L375" s="117"/>
      <c r="M375" s="84"/>
      <c r="O375" s="75" t="str">
        <f t="shared" si="67"/>
        <v/>
      </c>
      <c r="P375" s="75" t="str">
        <f t="shared" si="68"/>
        <v/>
      </c>
      <c r="Q375" s="75" t="str">
        <f t="shared" si="69"/>
        <v/>
      </c>
      <c r="R375" s="75" t="str">
        <f t="shared" si="70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66"/>
        <v/>
      </c>
      <c r="E376" s="85"/>
      <c r="F376" s="80" t="str">
        <f t="shared" si="71"/>
        <v/>
      </c>
      <c r="G376" s="118"/>
      <c r="H376" s="80" t="str">
        <f t="shared" si="72"/>
        <v/>
      </c>
      <c r="I376" s="80" t="str">
        <f t="shared" si="73"/>
        <v/>
      </c>
      <c r="J376" s="117"/>
      <c r="K376" s="117"/>
      <c r="L376" s="117"/>
      <c r="M376" s="84"/>
      <c r="O376" s="75" t="str">
        <f t="shared" si="67"/>
        <v/>
      </c>
      <c r="P376" s="75" t="str">
        <f t="shared" si="68"/>
        <v/>
      </c>
      <c r="Q376" s="75" t="str">
        <f t="shared" si="69"/>
        <v/>
      </c>
      <c r="R376" s="75" t="str">
        <f t="shared" si="70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66"/>
        <v/>
      </c>
      <c r="E377" s="85"/>
      <c r="F377" s="80" t="str">
        <f t="shared" si="71"/>
        <v/>
      </c>
      <c r="G377" s="118"/>
      <c r="H377" s="80" t="str">
        <f t="shared" si="72"/>
        <v/>
      </c>
      <c r="I377" s="80" t="str">
        <f t="shared" si="73"/>
        <v/>
      </c>
      <c r="J377" s="117"/>
      <c r="K377" s="117"/>
      <c r="L377" s="117"/>
      <c r="M377" s="84"/>
      <c r="O377" s="75" t="str">
        <f t="shared" si="67"/>
        <v/>
      </c>
      <c r="P377" s="75" t="str">
        <f t="shared" si="68"/>
        <v/>
      </c>
      <c r="Q377" s="75" t="str">
        <f t="shared" si="69"/>
        <v/>
      </c>
      <c r="R377" s="75" t="str">
        <f t="shared" si="70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66"/>
        <v/>
      </c>
      <c r="E378" s="85"/>
      <c r="F378" s="80" t="str">
        <f t="shared" si="71"/>
        <v/>
      </c>
      <c r="G378" s="118"/>
      <c r="H378" s="80" t="str">
        <f t="shared" si="72"/>
        <v/>
      </c>
      <c r="I378" s="80" t="str">
        <f t="shared" si="73"/>
        <v/>
      </c>
      <c r="J378" s="117"/>
      <c r="K378" s="117"/>
      <c r="L378" s="117"/>
      <c r="M378" s="84"/>
      <c r="O378" s="75" t="str">
        <f t="shared" si="67"/>
        <v/>
      </c>
      <c r="P378" s="75" t="str">
        <f t="shared" si="68"/>
        <v/>
      </c>
      <c r="Q378" s="75" t="str">
        <f t="shared" si="69"/>
        <v/>
      </c>
      <c r="R378" s="75" t="str">
        <f t="shared" si="70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66"/>
        <v/>
      </c>
      <c r="E379" s="85"/>
      <c r="F379" s="80" t="str">
        <f t="shared" si="71"/>
        <v/>
      </c>
      <c r="G379" s="118"/>
      <c r="H379" s="80" t="str">
        <f t="shared" si="72"/>
        <v/>
      </c>
      <c r="I379" s="80" t="str">
        <f t="shared" si="73"/>
        <v/>
      </c>
      <c r="J379" s="117"/>
      <c r="K379" s="117"/>
      <c r="L379" s="117"/>
      <c r="M379" s="84"/>
      <c r="O379" s="75" t="str">
        <f t="shared" si="67"/>
        <v/>
      </c>
      <c r="P379" s="75" t="str">
        <f t="shared" si="68"/>
        <v/>
      </c>
      <c r="Q379" s="75" t="str">
        <f t="shared" si="69"/>
        <v/>
      </c>
      <c r="R379" s="75" t="str">
        <f t="shared" si="70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66"/>
        <v/>
      </c>
      <c r="E380" s="85"/>
      <c r="F380" s="80" t="str">
        <f t="shared" si="71"/>
        <v/>
      </c>
      <c r="G380" s="118"/>
      <c r="H380" s="80" t="str">
        <f t="shared" si="72"/>
        <v/>
      </c>
      <c r="I380" s="80" t="str">
        <f t="shared" si="73"/>
        <v/>
      </c>
      <c r="J380" s="117"/>
      <c r="K380" s="117"/>
      <c r="L380" s="117"/>
      <c r="M380" s="84"/>
      <c r="O380" s="75" t="str">
        <f t="shared" si="67"/>
        <v/>
      </c>
      <c r="P380" s="75" t="str">
        <f t="shared" si="68"/>
        <v/>
      </c>
      <c r="Q380" s="75" t="str">
        <f t="shared" si="69"/>
        <v/>
      </c>
      <c r="R380" s="75" t="str">
        <f t="shared" si="70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66"/>
        <v/>
      </c>
      <c r="E381" s="85"/>
      <c r="F381" s="80" t="str">
        <f t="shared" si="71"/>
        <v/>
      </c>
      <c r="G381" s="118"/>
      <c r="H381" s="80" t="str">
        <f t="shared" si="72"/>
        <v/>
      </c>
      <c r="I381" s="80" t="str">
        <f t="shared" si="73"/>
        <v/>
      </c>
      <c r="J381" s="117"/>
      <c r="K381" s="117"/>
      <c r="L381" s="117"/>
      <c r="M381" s="84"/>
      <c r="O381" s="75" t="str">
        <f t="shared" si="67"/>
        <v/>
      </c>
      <c r="P381" s="75" t="str">
        <f t="shared" si="68"/>
        <v/>
      </c>
      <c r="Q381" s="75" t="str">
        <f t="shared" si="69"/>
        <v/>
      </c>
      <c r="R381" s="75" t="str">
        <f t="shared" si="70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66"/>
        <v/>
      </c>
      <c r="E382" s="85"/>
      <c r="F382" s="80" t="str">
        <f t="shared" si="71"/>
        <v/>
      </c>
      <c r="G382" s="118"/>
      <c r="H382" s="80" t="str">
        <f t="shared" si="72"/>
        <v/>
      </c>
      <c r="I382" s="80" t="str">
        <f t="shared" si="73"/>
        <v/>
      </c>
      <c r="J382" s="117"/>
      <c r="K382" s="117"/>
      <c r="L382" s="117"/>
      <c r="M382" s="84"/>
      <c r="O382" s="75" t="str">
        <f t="shared" si="67"/>
        <v/>
      </c>
      <c r="P382" s="75" t="str">
        <f t="shared" si="68"/>
        <v/>
      </c>
      <c r="Q382" s="75" t="str">
        <f t="shared" si="69"/>
        <v/>
      </c>
      <c r="R382" s="75" t="str">
        <f t="shared" si="70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66"/>
        <v/>
      </c>
      <c r="E383" s="85"/>
      <c r="F383" s="80" t="str">
        <f t="shared" si="71"/>
        <v/>
      </c>
      <c r="G383" s="118"/>
      <c r="H383" s="80" t="str">
        <f t="shared" si="72"/>
        <v/>
      </c>
      <c r="I383" s="80" t="str">
        <f t="shared" si="73"/>
        <v/>
      </c>
      <c r="J383" s="117"/>
      <c r="K383" s="117"/>
      <c r="L383" s="117"/>
      <c r="M383" s="84"/>
      <c r="O383" s="75" t="str">
        <f t="shared" si="67"/>
        <v/>
      </c>
      <c r="P383" s="75" t="str">
        <f t="shared" si="68"/>
        <v/>
      </c>
      <c r="Q383" s="75" t="str">
        <f t="shared" si="69"/>
        <v/>
      </c>
      <c r="R383" s="75" t="str">
        <f t="shared" si="70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66"/>
        <v/>
      </c>
      <c r="E384" s="85"/>
      <c r="F384" s="80" t="str">
        <f t="shared" si="71"/>
        <v/>
      </c>
      <c r="G384" s="118"/>
      <c r="H384" s="80" t="str">
        <f t="shared" si="72"/>
        <v/>
      </c>
      <c r="I384" s="80" t="str">
        <f t="shared" si="73"/>
        <v/>
      </c>
      <c r="J384" s="117"/>
      <c r="K384" s="117"/>
      <c r="L384" s="117"/>
      <c r="M384" s="84"/>
      <c r="O384" s="75" t="str">
        <f t="shared" si="67"/>
        <v/>
      </c>
      <c r="P384" s="75" t="str">
        <f t="shared" si="68"/>
        <v/>
      </c>
      <c r="Q384" s="75" t="str">
        <f t="shared" si="69"/>
        <v/>
      </c>
      <c r="R384" s="75" t="str">
        <f t="shared" si="70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66"/>
        <v/>
      </c>
      <c r="E385" s="85"/>
      <c r="F385" s="80" t="str">
        <f t="shared" si="71"/>
        <v/>
      </c>
      <c r="G385" s="118"/>
      <c r="H385" s="80" t="str">
        <f t="shared" si="72"/>
        <v/>
      </c>
      <c r="I385" s="80" t="str">
        <f t="shared" si="73"/>
        <v/>
      </c>
      <c r="J385" s="117"/>
      <c r="K385" s="117"/>
      <c r="L385" s="117"/>
      <c r="M385" s="84"/>
      <c r="O385" s="75" t="str">
        <f t="shared" si="67"/>
        <v/>
      </c>
      <c r="P385" s="75" t="str">
        <f t="shared" si="68"/>
        <v/>
      </c>
      <c r="Q385" s="75" t="str">
        <f t="shared" si="69"/>
        <v/>
      </c>
      <c r="R385" s="75" t="str">
        <f t="shared" si="70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66"/>
        <v/>
      </c>
      <c r="E386" s="85"/>
      <c r="F386" s="80" t="str">
        <f t="shared" si="71"/>
        <v/>
      </c>
      <c r="G386" s="118"/>
      <c r="H386" s="80" t="str">
        <f t="shared" si="72"/>
        <v/>
      </c>
      <c r="I386" s="80" t="str">
        <f t="shared" si="73"/>
        <v/>
      </c>
      <c r="J386" s="117"/>
      <c r="K386" s="117"/>
      <c r="L386" s="117"/>
      <c r="M386" s="84"/>
      <c r="O386" s="75" t="str">
        <f t="shared" si="67"/>
        <v/>
      </c>
      <c r="P386" s="75" t="str">
        <f t="shared" si="68"/>
        <v/>
      </c>
      <c r="Q386" s="75" t="str">
        <f t="shared" si="69"/>
        <v/>
      </c>
      <c r="R386" s="75" t="str">
        <f t="shared" si="70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74">IFERROR(VLOOKUP(C387,$S$6:$T$24,2,FALSE),"")</f>
        <v/>
      </c>
      <c r="E387" s="85"/>
      <c r="F387" s="80" t="str">
        <f t="shared" si="71"/>
        <v/>
      </c>
      <c r="G387" s="118"/>
      <c r="H387" s="80" t="str">
        <f t="shared" si="72"/>
        <v/>
      </c>
      <c r="I387" s="80" t="str">
        <f t="shared" si="73"/>
        <v/>
      </c>
      <c r="J387" s="117"/>
      <c r="K387" s="117"/>
      <c r="L387" s="117"/>
      <c r="M387" s="84"/>
      <c r="O387" s="75" t="str">
        <f t="shared" si="67"/>
        <v/>
      </c>
      <c r="P387" s="75" t="str">
        <f t="shared" si="68"/>
        <v/>
      </c>
      <c r="Q387" s="75" t="str">
        <f t="shared" si="69"/>
        <v/>
      </c>
      <c r="R387" s="75" t="str">
        <f t="shared" si="70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74"/>
        <v/>
      </c>
      <c r="E388" s="85"/>
      <c r="F388" s="80" t="str">
        <f t="shared" si="71"/>
        <v/>
      </c>
      <c r="G388" s="118"/>
      <c r="H388" s="80" t="str">
        <f t="shared" si="72"/>
        <v/>
      </c>
      <c r="I388" s="80" t="str">
        <f t="shared" si="73"/>
        <v/>
      </c>
      <c r="J388" s="117"/>
      <c r="K388" s="117"/>
      <c r="L388" s="117"/>
      <c r="M388" s="84"/>
      <c r="O388" s="75" t="str">
        <f t="shared" ref="O388:O451" si="75">LEFT(E388,3)</f>
        <v/>
      </c>
      <c r="P388" s="75" t="str">
        <f t="shared" ref="P388:P451" si="76">LEFT(E388,2)</f>
        <v/>
      </c>
      <c r="Q388" s="75" t="str">
        <f t="shared" ref="Q388:Q451" si="77">LEFT(C388,3)</f>
        <v/>
      </c>
      <c r="R388" s="75" t="str">
        <f t="shared" ref="R388:R451" si="78">MID(I388,2,2)</f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74"/>
        <v/>
      </c>
      <c r="E389" s="85"/>
      <c r="F389" s="80" t="str">
        <f t="shared" si="71"/>
        <v/>
      </c>
      <c r="G389" s="118"/>
      <c r="H389" s="80" t="str">
        <f t="shared" si="72"/>
        <v/>
      </c>
      <c r="I389" s="80" t="str">
        <f t="shared" si="73"/>
        <v/>
      </c>
      <c r="J389" s="117"/>
      <c r="K389" s="117"/>
      <c r="L389" s="117"/>
      <c r="M389" s="84"/>
      <c r="O389" s="75" t="str">
        <f t="shared" si="75"/>
        <v/>
      </c>
      <c r="P389" s="75" t="str">
        <f t="shared" si="76"/>
        <v/>
      </c>
      <c r="Q389" s="75" t="str">
        <f t="shared" si="77"/>
        <v/>
      </c>
      <c r="R389" s="75" t="str">
        <f t="shared" si="78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74"/>
        <v/>
      </c>
      <c r="E390" s="85"/>
      <c r="F390" s="80" t="str">
        <f t="shared" si="71"/>
        <v/>
      </c>
      <c r="G390" s="118"/>
      <c r="H390" s="80" t="str">
        <f t="shared" si="72"/>
        <v/>
      </c>
      <c r="I390" s="80" t="str">
        <f t="shared" si="73"/>
        <v/>
      </c>
      <c r="J390" s="117"/>
      <c r="K390" s="117"/>
      <c r="L390" s="117"/>
      <c r="M390" s="84"/>
      <c r="O390" s="75" t="str">
        <f t="shared" si="75"/>
        <v/>
      </c>
      <c r="P390" s="75" t="str">
        <f t="shared" si="76"/>
        <v/>
      </c>
      <c r="Q390" s="75" t="str">
        <f t="shared" si="77"/>
        <v/>
      </c>
      <c r="R390" s="75" t="str">
        <f t="shared" si="78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74"/>
        <v/>
      </c>
      <c r="E391" s="85"/>
      <c r="F391" s="80" t="str">
        <f t="shared" si="71"/>
        <v/>
      </c>
      <c r="G391" s="118"/>
      <c r="H391" s="80" t="str">
        <f t="shared" si="72"/>
        <v/>
      </c>
      <c r="I391" s="80" t="str">
        <f t="shared" si="73"/>
        <v/>
      </c>
      <c r="J391" s="117"/>
      <c r="K391" s="117"/>
      <c r="L391" s="117"/>
      <c r="M391" s="84"/>
      <c r="O391" s="75" t="str">
        <f t="shared" si="75"/>
        <v/>
      </c>
      <c r="P391" s="75" t="str">
        <f t="shared" si="76"/>
        <v/>
      </c>
      <c r="Q391" s="75" t="str">
        <f t="shared" si="77"/>
        <v/>
      </c>
      <c r="R391" s="75" t="str">
        <f t="shared" si="78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74"/>
        <v/>
      </c>
      <c r="E392" s="85"/>
      <c r="F392" s="80" t="str">
        <f t="shared" si="71"/>
        <v/>
      </c>
      <c r="G392" s="118"/>
      <c r="H392" s="80" t="str">
        <f t="shared" si="72"/>
        <v/>
      </c>
      <c r="I392" s="80" t="str">
        <f t="shared" si="73"/>
        <v/>
      </c>
      <c r="J392" s="117"/>
      <c r="K392" s="117"/>
      <c r="L392" s="117"/>
      <c r="M392" s="84"/>
      <c r="O392" s="75" t="str">
        <f t="shared" si="75"/>
        <v/>
      </c>
      <c r="P392" s="75" t="str">
        <f t="shared" si="76"/>
        <v/>
      </c>
      <c r="Q392" s="75" t="str">
        <f t="shared" si="77"/>
        <v/>
      </c>
      <c r="R392" s="75" t="str">
        <f t="shared" si="78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74"/>
        <v/>
      </c>
      <c r="E393" s="85"/>
      <c r="F393" s="80" t="str">
        <f t="shared" si="71"/>
        <v/>
      </c>
      <c r="G393" s="118"/>
      <c r="H393" s="80" t="str">
        <f t="shared" si="72"/>
        <v/>
      </c>
      <c r="I393" s="80" t="str">
        <f t="shared" si="73"/>
        <v/>
      </c>
      <c r="J393" s="117"/>
      <c r="K393" s="117"/>
      <c r="L393" s="117"/>
      <c r="M393" s="84"/>
      <c r="O393" s="75" t="str">
        <f t="shared" si="75"/>
        <v/>
      </c>
      <c r="P393" s="75" t="str">
        <f t="shared" si="76"/>
        <v/>
      </c>
      <c r="Q393" s="75" t="str">
        <f t="shared" si="77"/>
        <v/>
      </c>
      <c r="R393" s="75" t="str">
        <f t="shared" si="78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74"/>
        <v/>
      </c>
      <c r="E394" s="85"/>
      <c r="F394" s="80" t="str">
        <f t="shared" ref="F394:F457" si="79">IFERROR(VLOOKUP(E394,$V$5:$X$129,2,FALSE),"")</f>
        <v/>
      </c>
      <c r="G394" s="118"/>
      <c r="H394" s="80" t="str">
        <f t="shared" ref="H394:H457" si="80">IFERROR(VLOOKUP(G394,$AB$6:$AC$327,2,FALSE),"")</f>
        <v/>
      </c>
      <c r="I394" s="80" t="str">
        <f t="shared" ref="I394:I457" si="81">IFERROR(VLOOKUP(G394,$AB$6:$AF$327,3,FALSE),"")</f>
        <v/>
      </c>
      <c r="J394" s="117"/>
      <c r="K394" s="117"/>
      <c r="L394" s="117"/>
      <c r="M394" s="84"/>
      <c r="O394" s="75" t="str">
        <f t="shared" si="75"/>
        <v/>
      </c>
      <c r="P394" s="75" t="str">
        <f t="shared" si="76"/>
        <v/>
      </c>
      <c r="Q394" s="75" t="str">
        <f t="shared" si="77"/>
        <v/>
      </c>
      <c r="R394" s="75" t="str">
        <f t="shared" si="78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74"/>
        <v/>
      </c>
      <c r="E395" s="85"/>
      <c r="F395" s="80" t="str">
        <f t="shared" si="79"/>
        <v/>
      </c>
      <c r="G395" s="118"/>
      <c r="H395" s="80" t="str">
        <f t="shared" si="80"/>
        <v/>
      </c>
      <c r="I395" s="80" t="str">
        <f t="shared" si="81"/>
        <v/>
      </c>
      <c r="J395" s="117"/>
      <c r="K395" s="117"/>
      <c r="L395" s="117"/>
      <c r="M395" s="84"/>
      <c r="O395" s="75" t="str">
        <f t="shared" si="75"/>
        <v/>
      </c>
      <c r="P395" s="75" t="str">
        <f t="shared" si="76"/>
        <v/>
      </c>
      <c r="Q395" s="75" t="str">
        <f t="shared" si="77"/>
        <v/>
      </c>
      <c r="R395" s="75" t="str">
        <f t="shared" si="78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74"/>
        <v/>
      </c>
      <c r="E396" s="85"/>
      <c r="F396" s="80" t="str">
        <f t="shared" si="79"/>
        <v/>
      </c>
      <c r="G396" s="118"/>
      <c r="H396" s="80" t="str">
        <f t="shared" si="80"/>
        <v/>
      </c>
      <c r="I396" s="80" t="str">
        <f t="shared" si="81"/>
        <v/>
      </c>
      <c r="J396" s="117"/>
      <c r="K396" s="117"/>
      <c r="L396" s="117"/>
      <c r="M396" s="84"/>
      <c r="O396" s="75" t="str">
        <f t="shared" si="75"/>
        <v/>
      </c>
      <c r="P396" s="75" t="str">
        <f t="shared" si="76"/>
        <v/>
      </c>
      <c r="Q396" s="75" t="str">
        <f t="shared" si="77"/>
        <v/>
      </c>
      <c r="R396" s="75" t="str">
        <f t="shared" si="78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74"/>
        <v/>
      </c>
      <c r="E397" s="85"/>
      <c r="F397" s="80" t="str">
        <f t="shared" si="79"/>
        <v/>
      </c>
      <c r="G397" s="118"/>
      <c r="H397" s="80" t="str">
        <f t="shared" si="80"/>
        <v/>
      </c>
      <c r="I397" s="80" t="str">
        <f t="shared" si="81"/>
        <v/>
      </c>
      <c r="J397" s="117"/>
      <c r="K397" s="117"/>
      <c r="L397" s="117"/>
      <c r="M397" s="84"/>
      <c r="O397" s="75" t="str">
        <f t="shared" si="75"/>
        <v/>
      </c>
      <c r="P397" s="75" t="str">
        <f t="shared" si="76"/>
        <v/>
      </c>
      <c r="Q397" s="75" t="str">
        <f t="shared" si="77"/>
        <v/>
      </c>
      <c r="R397" s="75" t="str">
        <f t="shared" si="78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74"/>
        <v/>
      </c>
      <c r="E398" s="85"/>
      <c r="F398" s="80" t="str">
        <f t="shared" si="79"/>
        <v/>
      </c>
      <c r="G398" s="118"/>
      <c r="H398" s="80" t="str">
        <f t="shared" si="80"/>
        <v/>
      </c>
      <c r="I398" s="80" t="str">
        <f t="shared" si="81"/>
        <v/>
      </c>
      <c r="J398" s="117"/>
      <c r="K398" s="117"/>
      <c r="L398" s="117"/>
      <c r="M398" s="84"/>
      <c r="O398" s="75" t="str">
        <f t="shared" si="75"/>
        <v/>
      </c>
      <c r="P398" s="75" t="str">
        <f t="shared" si="76"/>
        <v/>
      </c>
      <c r="Q398" s="75" t="str">
        <f t="shared" si="77"/>
        <v/>
      </c>
      <c r="R398" s="75" t="str">
        <f t="shared" si="78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74"/>
        <v/>
      </c>
      <c r="E399" s="85"/>
      <c r="F399" s="80" t="str">
        <f t="shared" si="79"/>
        <v/>
      </c>
      <c r="G399" s="118"/>
      <c r="H399" s="80" t="str">
        <f t="shared" si="80"/>
        <v/>
      </c>
      <c r="I399" s="80" t="str">
        <f t="shared" si="81"/>
        <v/>
      </c>
      <c r="J399" s="117"/>
      <c r="K399" s="117"/>
      <c r="L399" s="117"/>
      <c r="M399" s="84"/>
      <c r="O399" s="75" t="str">
        <f t="shared" si="75"/>
        <v/>
      </c>
      <c r="P399" s="75" t="str">
        <f t="shared" si="76"/>
        <v/>
      </c>
      <c r="Q399" s="75" t="str">
        <f t="shared" si="77"/>
        <v/>
      </c>
      <c r="R399" s="75" t="str">
        <f t="shared" si="78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74"/>
        <v/>
      </c>
      <c r="E400" s="85"/>
      <c r="F400" s="80" t="str">
        <f t="shared" si="79"/>
        <v/>
      </c>
      <c r="G400" s="118"/>
      <c r="H400" s="80" t="str">
        <f t="shared" si="80"/>
        <v/>
      </c>
      <c r="I400" s="80" t="str">
        <f t="shared" si="81"/>
        <v/>
      </c>
      <c r="J400" s="117"/>
      <c r="K400" s="117"/>
      <c r="L400" s="117"/>
      <c r="M400" s="84"/>
      <c r="O400" s="75" t="str">
        <f t="shared" si="75"/>
        <v/>
      </c>
      <c r="P400" s="75" t="str">
        <f t="shared" si="76"/>
        <v/>
      </c>
      <c r="Q400" s="75" t="str">
        <f t="shared" si="77"/>
        <v/>
      </c>
      <c r="R400" s="75" t="str">
        <f t="shared" si="78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74"/>
        <v/>
      </c>
      <c r="E401" s="85"/>
      <c r="F401" s="80" t="str">
        <f t="shared" si="79"/>
        <v/>
      </c>
      <c r="G401" s="118"/>
      <c r="H401" s="80" t="str">
        <f t="shared" si="80"/>
        <v/>
      </c>
      <c r="I401" s="80" t="str">
        <f t="shared" si="81"/>
        <v/>
      </c>
      <c r="J401" s="117"/>
      <c r="K401" s="117"/>
      <c r="L401" s="117"/>
      <c r="M401" s="84"/>
      <c r="O401" s="75" t="str">
        <f t="shared" si="75"/>
        <v/>
      </c>
      <c r="P401" s="75" t="str">
        <f t="shared" si="76"/>
        <v/>
      </c>
      <c r="Q401" s="75" t="str">
        <f t="shared" si="77"/>
        <v/>
      </c>
      <c r="R401" s="75" t="str">
        <f t="shared" si="78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74"/>
        <v/>
      </c>
      <c r="E402" s="85"/>
      <c r="F402" s="80" t="str">
        <f t="shared" si="79"/>
        <v/>
      </c>
      <c r="G402" s="118"/>
      <c r="H402" s="80" t="str">
        <f t="shared" si="80"/>
        <v/>
      </c>
      <c r="I402" s="80" t="str">
        <f t="shared" si="81"/>
        <v/>
      </c>
      <c r="J402" s="117"/>
      <c r="K402" s="117"/>
      <c r="L402" s="117"/>
      <c r="M402" s="84"/>
      <c r="O402" s="75" t="str">
        <f t="shared" si="75"/>
        <v/>
      </c>
      <c r="P402" s="75" t="str">
        <f t="shared" si="76"/>
        <v/>
      </c>
      <c r="Q402" s="75" t="str">
        <f t="shared" si="77"/>
        <v/>
      </c>
      <c r="R402" s="75" t="str">
        <f t="shared" si="78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74"/>
        <v/>
      </c>
      <c r="E403" s="85"/>
      <c r="F403" s="80" t="str">
        <f t="shared" si="79"/>
        <v/>
      </c>
      <c r="G403" s="118"/>
      <c r="H403" s="80" t="str">
        <f t="shared" si="80"/>
        <v/>
      </c>
      <c r="I403" s="80" t="str">
        <f t="shared" si="81"/>
        <v/>
      </c>
      <c r="J403" s="117"/>
      <c r="K403" s="117"/>
      <c r="L403" s="117"/>
      <c r="M403" s="84"/>
      <c r="O403" s="75" t="str">
        <f t="shared" si="75"/>
        <v/>
      </c>
      <c r="P403" s="75" t="str">
        <f t="shared" si="76"/>
        <v/>
      </c>
      <c r="Q403" s="75" t="str">
        <f t="shared" si="77"/>
        <v/>
      </c>
      <c r="R403" s="75" t="str">
        <f t="shared" si="78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74"/>
        <v/>
      </c>
      <c r="E404" s="85"/>
      <c r="F404" s="80" t="str">
        <f t="shared" si="79"/>
        <v/>
      </c>
      <c r="G404" s="118"/>
      <c r="H404" s="80" t="str">
        <f t="shared" si="80"/>
        <v/>
      </c>
      <c r="I404" s="80" t="str">
        <f t="shared" si="81"/>
        <v/>
      </c>
      <c r="J404" s="117"/>
      <c r="K404" s="117"/>
      <c r="L404" s="117"/>
      <c r="M404" s="84"/>
      <c r="O404" s="75" t="str">
        <f t="shared" si="75"/>
        <v/>
      </c>
      <c r="P404" s="75" t="str">
        <f t="shared" si="76"/>
        <v/>
      </c>
      <c r="Q404" s="75" t="str">
        <f t="shared" si="77"/>
        <v/>
      </c>
      <c r="R404" s="75" t="str">
        <f t="shared" si="78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74"/>
        <v/>
      </c>
      <c r="E405" s="85"/>
      <c r="F405" s="80" t="str">
        <f t="shared" si="79"/>
        <v/>
      </c>
      <c r="G405" s="118"/>
      <c r="H405" s="80" t="str">
        <f t="shared" si="80"/>
        <v/>
      </c>
      <c r="I405" s="80" t="str">
        <f t="shared" si="81"/>
        <v/>
      </c>
      <c r="J405" s="117"/>
      <c r="K405" s="117"/>
      <c r="L405" s="117"/>
      <c r="M405" s="84"/>
      <c r="O405" s="75" t="str">
        <f t="shared" si="75"/>
        <v/>
      </c>
      <c r="P405" s="75" t="str">
        <f t="shared" si="76"/>
        <v/>
      </c>
      <c r="Q405" s="75" t="str">
        <f t="shared" si="77"/>
        <v/>
      </c>
      <c r="R405" s="75" t="str">
        <f t="shared" si="78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74"/>
        <v/>
      </c>
      <c r="E406" s="85"/>
      <c r="F406" s="80" t="str">
        <f t="shared" si="79"/>
        <v/>
      </c>
      <c r="G406" s="118"/>
      <c r="H406" s="80" t="str">
        <f t="shared" si="80"/>
        <v/>
      </c>
      <c r="I406" s="80" t="str">
        <f t="shared" si="81"/>
        <v/>
      </c>
      <c r="J406" s="117"/>
      <c r="K406" s="117"/>
      <c r="L406" s="117"/>
      <c r="M406" s="84"/>
      <c r="O406" s="75" t="str">
        <f t="shared" si="75"/>
        <v/>
      </c>
      <c r="P406" s="75" t="str">
        <f t="shared" si="76"/>
        <v/>
      </c>
      <c r="Q406" s="75" t="str">
        <f t="shared" si="77"/>
        <v/>
      </c>
      <c r="R406" s="75" t="str">
        <f t="shared" si="78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74"/>
        <v/>
      </c>
      <c r="E407" s="85"/>
      <c r="F407" s="80" t="str">
        <f t="shared" si="79"/>
        <v/>
      </c>
      <c r="G407" s="118"/>
      <c r="H407" s="80" t="str">
        <f t="shared" si="80"/>
        <v/>
      </c>
      <c r="I407" s="80" t="str">
        <f t="shared" si="81"/>
        <v/>
      </c>
      <c r="J407" s="117"/>
      <c r="K407" s="117"/>
      <c r="L407" s="117"/>
      <c r="M407" s="84"/>
      <c r="O407" s="75" t="str">
        <f t="shared" si="75"/>
        <v/>
      </c>
      <c r="P407" s="75" t="str">
        <f t="shared" si="76"/>
        <v/>
      </c>
      <c r="Q407" s="75" t="str">
        <f t="shared" si="77"/>
        <v/>
      </c>
      <c r="R407" s="75" t="str">
        <f t="shared" si="78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74"/>
        <v/>
      </c>
      <c r="E408" s="85"/>
      <c r="F408" s="80" t="str">
        <f t="shared" si="79"/>
        <v/>
      </c>
      <c r="G408" s="118"/>
      <c r="H408" s="80" t="str">
        <f t="shared" si="80"/>
        <v/>
      </c>
      <c r="I408" s="80" t="str">
        <f t="shared" si="81"/>
        <v/>
      </c>
      <c r="J408" s="117"/>
      <c r="K408" s="117"/>
      <c r="L408" s="117"/>
      <c r="M408" s="84"/>
      <c r="O408" s="75" t="str">
        <f t="shared" si="75"/>
        <v/>
      </c>
      <c r="P408" s="75" t="str">
        <f t="shared" si="76"/>
        <v/>
      </c>
      <c r="Q408" s="75" t="str">
        <f t="shared" si="77"/>
        <v/>
      </c>
      <c r="R408" s="75" t="str">
        <f t="shared" si="78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74"/>
        <v/>
      </c>
      <c r="E409" s="85"/>
      <c r="F409" s="80" t="str">
        <f t="shared" si="79"/>
        <v/>
      </c>
      <c r="G409" s="118"/>
      <c r="H409" s="80" t="str">
        <f t="shared" si="80"/>
        <v/>
      </c>
      <c r="I409" s="80" t="str">
        <f t="shared" si="81"/>
        <v/>
      </c>
      <c r="J409" s="117"/>
      <c r="K409" s="117"/>
      <c r="L409" s="117"/>
      <c r="M409" s="84"/>
      <c r="O409" s="75" t="str">
        <f t="shared" si="75"/>
        <v/>
      </c>
      <c r="P409" s="75" t="str">
        <f t="shared" si="76"/>
        <v/>
      </c>
      <c r="Q409" s="75" t="str">
        <f t="shared" si="77"/>
        <v/>
      </c>
      <c r="R409" s="75" t="str">
        <f t="shared" si="78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74"/>
        <v/>
      </c>
      <c r="E410" s="85"/>
      <c r="F410" s="80" t="str">
        <f t="shared" si="79"/>
        <v/>
      </c>
      <c r="G410" s="118"/>
      <c r="H410" s="80" t="str">
        <f t="shared" si="80"/>
        <v/>
      </c>
      <c r="I410" s="80" t="str">
        <f t="shared" si="81"/>
        <v/>
      </c>
      <c r="J410" s="117"/>
      <c r="K410" s="117"/>
      <c r="L410" s="117"/>
      <c r="M410" s="84"/>
      <c r="O410" s="75" t="str">
        <f t="shared" si="75"/>
        <v/>
      </c>
      <c r="P410" s="75" t="str">
        <f t="shared" si="76"/>
        <v/>
      </c>
      <c r="Q410" s="75" t="str">
        <f t="shared" si="77"/>
        <v/>
      </c>
      <c r="R410" s="75" t="str">
        <f t="shared" si="78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74"/>
        <v/>
      </c>
      <c r="E411" s="85"/>
      <c r="F411" s="80" t="str">
        <f t="shared" si="79"/>
        <v/>
      </c>
      <c r="G411" s="118"/>
      <c r="H411" s="80" t="str">
        <f t="shared" si="80"/>
        <v/>
      </c>
      <c r="I411" s="80" t="str">
        <f t="shared" si="81"/>
        <v/>
      </c>
      <c r="J411" s="117"/>
      <c r="K411" s="117"/>
      <c r="L411" s="117"/>
      <c r="M411" s="84"/>
      <c r="O411" s="75" t="str">
        <f t="shared" si="75"/>
        <v/>
      </c>
      <c r="P411" s="75" t="str">
        <f t="shared" si="76"/>
        <v/>
      </c>
      <c r="Q411" s="75" t="str">
        <f t="shared" si="77"/>
        <v/>
      </c>
      <c r="R411" s="75" t="str">
        <f t="shared" si="78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74"/>
        <v/>
      </c>
      <c r="E412" s="85"/>
      <c r="F412" s="80" t="str">
        <f t="shared" si="79"/>
        <v/>
      </c>
      <c r="G412" s="118"/>
      <c r="H412" s="80" t="str">
        <f t="shared" si="80"/>
        <v/>
      </c>
      <c r="I412" s="80" t="str">
        <f t="shared" si="81"/>
        <v/>
      </c>
      <c r="J412" s="117"/>
      <c r="K412" s="117"/>
      <c r="L412" s="117"/>
      <c r="M412" s="84"/>
      <c r="O412" s="75" t="str">
        <f t="shared" si="75"/>
        <v/>
      </c>
      <c r="P412" s="75" t="str">
        <f t="shared" si="76"/>
        <v/>
      </c>
      <c r="Q412" s="75" t="str">
        <f t="shared" si="77"/>
        <v/>
      </c>
      <c r="R412" s="75" t="str">
        <f t="shared" si="78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74"/>
        <v/>
      </c>
      <c r="E413" s="85"/>
      <c r="F413" s="80" t="str">
        <f t="shared" si="79"/>
        <v/>
      </c>
      <c r="G413" s="118"/>
      <c r="H413" s="80" t="str">
        <f t="shared" si="80"/>
        <v/>
      </c>
      <c r="I413" s="80" t="str">
        <f t="shared" si="81"/>
        <v/>
      </c>
      <c r="J413" s="117"/>
      <c r="K413" s="117"/>
      <c r="L413" s="117"/>
      <c r="M413" s="84"/>
      <c r="O413" s="75" t="str">
        <f t="shared" si="75"/>
        <v/>
      </c>
      <c r="P413" s="75" t="str">
        <f t="shared" si="76"/>
        <v/>
      </c>
      <c r="Q413" s="75" t="str">
        <f t="shared" si="77"/>
        <v/>
      </c>
      <c r="R413" s="75" t="str">
        <f t="shared" si="78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74"/>
        <v/>
      </c>
      <c r="E414" s="85"/>
      <c r="F414" s="80" t="str">
        <f t="shared" si="79"/>
        <v/>
      </c>
      <c r="G414" s="118"/>
      <c r="H414" s="80" t="str">
        <f t="shared" si="80"/>
        <v/>
      </c>
      <c r="I414" s="80" t="str">
        <f t="shared" si="81"/>
        <v/>
      </c>
      <c r="J414" s="117"/>
      <c r="K414" s="117"/>
      <c r="L414" s="117"/>
      <c r="M414" s="84"/>
      <c r="O414" s="75" t="str">
        <f t="shared" si="75"/>
        <v/>
      </c>
      <c r="P414" s="75" t="str">
        <f t="shared" si="76"/>
        <v/>
      </c>
      <c r="Q414" s="75" t="str">
        <f t="shared" si="77"/>
        <v/>
      </c>
      <c r="R414" s="75" t="str">
        <f t="shared" si="78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74"/>
        <v/>
      </c>
      <c r="E415" s="85"/>
      <c r="F415" s="80" t="str">
        <f t="shared" si="79"/>
        <v/>
      </c>
      <c r="G415" s="118"/>
      <c r="H415" s="80" t="str">
        <f t="shared" si="80"/>
        <v/>
      </c>
      <c r="I415" s="80" t="str">
        <f t="shared" si="81"/>
        <v/>
      </c>
      <c r="J415" s="117"/>
      <c r="K415" s="117"/>
      <c r="L415" s="117"/>
      <c r="M415" s="84"/>
      <c r="O415" s="75" t="str">
        <f t="shared" si="75"/>
        <v/>
      </c>
      <c r="P415" s="75" t="str">
        <f t="shared" si="76"/>
        <v/>
      </c>
      <c r="Q415" s="75" t="str">
        <f t="shared" si="77"/>
        <v/>
      </c>
      <c r="R415" s="75" t="str">
        <f t="shared" si="78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74"/>
        <v/>
      </c>
      <c r="E416" s="85"/>
      <c r="F416" s="80" t="str">
        <f t="shared" si="79"/>
        <v/>
      </c>
      <c r="G416" s="118"/>
      <c r="H416" s="80" t="str">
        <f t="shared" si="80"/>
        <v/>
      </c>
      <c r="I416" s="80" t="str">
        <f t="shared" si="81"/>
        <v/>
      </c>
      <c r="J416" s="117"/>
      <c r="K416" s="117"/>
      <c r="L416" s="117"/>
      <c r="M416" s="84"/>
      <c r="O416" s="75" t="str">
        <f t="shared" si="75"/>
        <v/>
      </c>
      <c r="P416" s="75" t="str">
        <f t="shared" si="76"/>
        <v/>
      </c>
      <c r="Q416" s="75" t="str">
        <f t="shared" si="77"/>
        <v/>
      </c>
      <c r="R416" s="75" t="str">
        <f t="shared" si="78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74"/>
        <v/>
      </c>
      <c r="E417" s="85"/>
      <c r="F417" s="80" t="str">
        <f t="shared" si="79"/>
        <v/>
      </c>
      <c r="G417" s="118"/>
      <c r="H417" s="80" t="str">
        <f t="shared" si="80"/>
        <v/>
      </c>
      <c r="I417" s="80" t="str">
        <f t="shared" si="81"/>
        <v/>
      </c>
      <c r="J417" s="117"/>
      <c r="K417" s="117"/>
      <c r="L417" s="117"/>
      <c r="M417" s="84"/>
      <c r="O417" s="75" t="str">
        <f t="shared" si="75"/>
        <v/>
      </c>
      <c r="P417" s="75" t="str">
        <f t="shared" si="76"/>
        <v/>
      </c>
      <c r="Q417" s="75" t="str">
        <f t="shared" si="77"/>
        <v/>
      </c>
      <c r="R417" s="75" t="str">
        <f t="shared" si="78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74"/>
        <v/>
      </c>
      <c r="E418" s="85"/>
      <c r="F418" s="80" t="str">
        <f t="shared" si="79"/>
        <v/>
      </c>
      <c r="G418" s="118"/>
      <c r="H418" s="80" t="str">
        <f t="shared" si="80"/>
        <v/>
      </c>
      <c r="I418" s="80" t="str">
        <f t="shared" si="81"/>
        <v/>
      </c>
      <c r="J418" s="117"/>
      <c r="K418" s="117"/>
      <c r="L418" s="117"/>
      <c r="M418" s="84"/>
      <c r="O418" s="75" t="str">
        <f t="shared" si="75"/>
        <v/>
      </c>
      <c r="P418" s="75" t="str">
        <f t="shared" si="76"/>
        <v/>
      </c>
      <c r="Q418" s="75" t="str">
        <f t="shared" si="77"/>
        <v/>
      </c>
      <c r="R418" s="75" t="str">
        <f t="shared" si="78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74"/>
        <v/>
      </c>
      <c r="E419" s="85"/>
      <c r="F419" s="80" t="str">
        <f t="shared" si="79"/>
        <v/>
      </c>
      <c r="G419" s="118"/>
      <c r="H419" s="80" t="str">
        <f t="shared" si="80"/>
        <v/>
      </c>
      <c r="I419" s="80" t="str">
        <f t="shared" si="81"/>
        <v/>
      </c>
      <c r="J419" s="117"/>
      <c r="K419" s="117"/>
      <c r="L419" s="117"/>
      <c r="M419" s="84"/>
      <c r="O419" s="75" t="str">
        <f t="shared" si="75"/>
        <v/>
      </c>
      <c r="P419" s="75" t="str">
        <f t="shared" si="76"/>
        <v/>
      </c>
      <c r="Q419" s="75" t="str">
        <f t="shared" si="77"/>
        <v/>
      </c>
      <c r="R419" s="75" t="str">
        <f t="shared" si="78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74"/>
        <v/>
      </c>
      <c r="E420" s="85"/>
      <c r="F420" s="80" t="str">
        <f t="shared" si="79"/>
        <v/>
      </c>
      <c r="G420" s="118"/>
      <c r="H420" s="80" t="str">
        <f t="shared" si="80"/>
        <v/>
      </c>
      <c r="I420" s="80" t="str">
        <f t="shared" si="81"/>
        <v/>
      </c>
      <c r="J420" s="117"/>
      <c r="K420" s="117"/>
      <c r="L420" s="117"/>
      <c r="M420" s="84"/>
      <c r="O420" s="75" t="str">
        <f t="shared" si="75"/>
        <v/>
      </c>
      <c r="P420" s="75" t="str">
        <f t="shared" si="76"/>
        <v/>
      </c>
      <c r="Q420" s="75" t="str">
        <f t="shared" si="77"/>
        <v/>
      </c>
      <c r="R420" s="75" t="str">
        <f t="shared" si="78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74"/>
        <v/>
      </c>
      <c r="E421" s="85"/>
      <c r="F421" s="80" t="str">
        <f t="shared" si="79"/>
        <v/>
      </c>
      <c r="G421" s="118"/>
      <c r="H421" s="80" t="str">
        <f t="shared" si="80"/>
        <v/>
      </c>
      <c r="I421" s="80" t="str">
        <f t="shared" si="81"/>
        <v/>
      </c>
      <c r="J421" s="117"/>
      <c r="K421" s="117"/>
      <c r="L421" s="117"/>
      <c r="M421" s="84"/>
      <c r="O421" s="75" t="str">
        <f t="shared" si="75"/>
        <v/>
      </c>
      <c r="P421" s="75" t="str">
        <f t="shared" si="76"/>
        <v/>
      </c>
      <c r="Q421" s="75" t="str">
        <f t="shared" si="77"/>
        <v/>
      </c>
      <c r="R421" s="75" t="str">
        <f t="shared" si="78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74"/>
        <v/>
      </c>
      <c r="E422" s="85"/>
      <c r="F422" s="80" t="str">
        <f t="shared" si="79"/>
        <v/>
      </c>
      <c r="G422" s="118"/>
      <c r="H422" s="80" t="str">
        <f t="shared" si="80"/>
        <v/>
      </c>
      <c r="I422" s="80" t="str">
        <f t="shared" si="81"/>
        <v/>
      </c>
      <c r="J422" s="117"/>
      <c r="K422" s="117"/>
      <c r="L422" s="117"/>
      <c r="M422" s="84"/>
      <c r="O422" s="75" t="str">
        <f t="shared" si="75"/>
        <v/>
      </c>
      <c r="P422" s="75" t="str">
        <f t="shared" si="76"/>
        <v/>
      </c>
      <c r="Q422" s="75" t="str">
        <f t="shared" si="77"/>
        <v/>
      </c>
      <c r="R422" s="75" t="str">
        <f t="shared" si="78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74"/>
        <v/>
      </c>
      <c r="E423" s="85"/>
      <c r="F423" s="80" t="str">
        <f t="shared" si="79"/>
        <v/>
      </c>
      <c r="G423" s="118"/>
      <c r="H423" s="80" t="str">
        <f t="shared" si="80"/>
        <v/>
      </c>
      <c r="I423" s="80" t="str">
        <f t="shared" si="81"/>
        <v/>
      </c>
      <c r="J423" s="117"/>
      <c r="K423" s="117"/>
      <c r="L423" s="117"/>
      <c r="M423" s="84"/>
      <c r="O423" s="75" t="str">
        <f t="shared" si="75"/>
        <v/>
      </c>
      <c r="P423" s="75" t="str">
        <f t="shared" si="76"/>
        <v/>
      </c>
      <c r="Q423" s="75" t="str">
        <f t="shared" si="77"/>
        <v/>
      </c>
      <c r="R423" s="75" t="str">
        <f t="shared" si="78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74"/>
        <v/>
      </c>
      <c r="E424" s="85"/>
      <c r="F424" s="80" t="str">
        <f t="shared" si="79"/>
        <v/>
      </c>
      <c r="G424" s="118"/>
      <c r="H424" s="80" t="str">
        <f t="shared" si="80"/>
        <v/>
      </c>
      <c r="I424" s="80" t="str">
        <f t="shared" si="81"/>
        <v/>
      </c>
      <c r="J424" s="117"/>
      <c r="K424" s="117"/>
      <c r="L424" s="117"/>
      <c r="M424" s="84"/>
      <c r="O424" s="75" t="str">
        <f t="shared" si="75"/>
        <v/>
      </c>
      <c r="P424" s="75" t="str">
        <f t="shared" si="76"/>
        <v/>
      </c>
      <c r="Q424" s="75" t="str">
        <f t="shared" si="77"/>
        <v/>
      </c>
      <c r="R424" s="75" t="str">
        <f t="shared" si="78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74"/>
        <v/>
      </c>
      <c r="E425" s="85"/>
      <c r="F425" s="80" t="str">
        <f t="shared" si="79"/>
        <v/>
      </c>
      <c r="G425" s="118"/>
      <c r="H425" s="80" t="str">
        <f t="shared" si="80"/>
        <v/>
      </c>
      <c r="I425" s="80" t="str">
        <f t="shared" si="81"/>
        <v/>
      </c>
      <c r="J425" s="117"/>
      <c r="K425" s="117"/>
      <c r="L425" s="117"/>
      <c r="M425" s="84"/>
      <c r="O425" s="75" t="str">
        <f t="shared" si="75"/>
        <v/>
      </c>
      <c r="P425" s="75" t="str">
        <f t="shared" si="76"/>
        <v/>
      </c>
      <c r="Q425" s="75" t="str">
        <f t="shared" si="77"/>
        <v/>
      </c>
      <c r="R425" s="75" t="str">
        <f t="shared" si="78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74"/>
        <v/>
      </c>
      <c r="E426" s="85"/>
      <c r="F426" s="80" t="str">
        <f t="shared" si="79"/>
        <v/>
      </c>
      <c r="G426" s="118"/>
      <c r="H426" s="80" t="str">
        <f t="shared" si="80"/>
        <v/>
      </c>
      <c r="I426" s="80" t="str">
        <f t="shared" si="81"/>
        <v/>
      </c>
      <c r="J426" s="117"/>
      <c r="K426" s="117"/>
      <c r="L426" s="117"/>
      <c r="M426" s="84"/>
      <c r="O426" s="75" t="str">
        <f t="shared" si="75"/>
        <v/>
      </c>
      <c r="P426" s="75" t="str">
        <f t="shared" si="76"/>
        <v/>
      </c>
      <c r="Q426" s="75" t="str">
        <f t="shared" si="77"/>
        <v/>
      </c>
      <c r="R426" s="75" t="str">
        <f t="shared" si="78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74"/>
        <v/>
      </c>
      <c r="E427" s="85"/>
      <c r="F427" s="80" t="str">
        <f t="shared" si="79"/>
        <v/>
      </c>
      <c r="G427" s="118"/>
      <c r="H427" s="80" t="str">
        <f t="shared" si="80"/>
        <v/>
      </c>
      <c r="I427" s="80" t="str">
        <f t="shared" si="81"/>
        <v/>
      </c>
      <c r="J427" s="117"/>
      <c r="K427" s="117"/>
      <c r="L427" s="117"/>
      <c r="M427" s="84"/>
      <c r="O427" s="75" t="str">
        <f t="shared" si="75"/>
        <v/>
      </c>
      <c r="P427" s="75" t="str">
        <f t="shared" si="76"/>
        <v/>
      </c>
      <c r="Q427" s="75" t="str">
        <f t="shared" si="77"/>
        <v/>
      </c>
      <c r="R427" s="75" t="str">
        <f t="shared" si="78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74"/>
        <v/>
      </c>
      <c r="E428" s="85"/>
      <c r="F428" s="80" t="str">
        <f t="shared" si="79"/>
        <v/>
      </c>
      <c r="G428" s="118"/>
      <c r="H428" s="80" t="str">
        <f t="shared" si="80"/>
        <v/>
      </c>
      <c r="I428" s="80" t="str">
        <f t="shared" si="81"/>
        <v/>
      </c>
      <c r="J428" s="117"/>
      <c r="K428" s="117"/>
      <c r="L428" s="117"/>
      <c r="M428" s="84"/>
      <c r="O428" s="75" t="str">
        <f t="shared" si="75"/>
        <v/>
      </c>
      <c r="P428" s="75" t="str">
        <f t="shared" si="76"/>
        <v/>
      </c>
      <c r="Q428" s="75" t="str">
        <f t="shared" si="77"/>
        <v/>
      </c>
      <c r="R428" s="75" t="str">
        <f t="shared" si="78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74"/>
        <v/>
      </c>
      <c r="E429" s="85"/>
      <c r="F429" s="80" t="str">
        <f t="shared" si="79"/>
        <v/>
      </c>
      <c r="G429" s="118"/>
      <c r="H429" s="80" t="str">
        <f t="shared" si="80"/>
        <v/>
      </c>
      <c r="I429" s="80" t="str">
        <f t="shared" si="81"/>
        <v/>
      </c>
      <c r="J429" s="117"/>
      <c r="K429" s="117"/>
      <c r="L429" s="117"/>
      <c r="M429" s="84"/>
      <c r="O429" s="75" t="str">
        <f t="shared" si="75"/>
        <v/>
      </c>
      <c r="P429" s="75" t="str">
        <f t="shared" si="76"/>
        <v/>
      </c>
      <c r="Q429" s="75" t="str">
        <f t="shared" si="77"/>
        <v/>
      </c>
      <c r="R429" s="75" t="str">
        <f t="shared" si="78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74"/>
        <v/>
      </c>
      <c r="E430" s="85"/>
      <c r="F430" s="80" t="str">
        <f t="shared" si="79"/>
        <v/>
      </c>
      <c r="G430" s="118"/>
      <c r="H430" s="80" t="str">
        <f t="shared" si="80"/>
        <v/>
      </c>
      <c r="I430" s="80" t="str">
        <f t="shared" si="81"/>
        <v/>
      </c>
      <c r="J430" s="117"/>
      <c r="K430" s="117"/>
      <c r="L430" s="117"/>
      <c r="M430" s="84"/>
      <c r="O430" s="75" t="str">
        <f t="shared" si="75"/>
        <v/>
      </c>
      <c r="P430" s="75" t="str">
        <f t="shared" si="76"/>
        <v/>
      </c>
      <c r="Q430" s="75" t="str">
        <f t="shared" si="77"/>
        <v/>
      </c>
      <c r="R430" s="75" t="str">
        <f t="shared" si="78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74"/>
        <v/>
      </c>
      <c r="E431" s="85"/>
      <c r="F431" s="80" t="str">
        <f t="shared" si="79"/>
        <v/>
      </c>
      <c r="G431" s="118"/>
      <c r="H431" s="80" t="str">
        <f t="shared" si="80"/>
        <v/>
      </c>
      <c r="I431" s="80" t="str">
        <f t="shared" si="81"/>
        <v/>
      </c>
      <c r="J431" s="117"/>
      <c r="K431" s="117"/>
      <c r="L431" s="117"/>
      <c r="M431" s="84"/>
      <c r="O431" s="75" t="str">
        <f t="shared" si="75"/>
        <v/>
      </c>
      <c r="P431" s="75" t="str">
        <f t="shared" si="76"/>
        <v/>
      </c>
      <c r="Q431" s="75" t="str">
        <f t="shared" si="77"/>
        <v/>
      </c>
      <c r="R431" s="75" t="str">
        <f t="shared" si="78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74"/>
        <v/>
      </c>
      <c r="E432" s="85"/>
      <c r="F432" s="80" t="str">
        <f t="shared" si="79"/>
        <v/>
      </c>
      <c r="G432" s="118"/>
      <c r="H432" s="80" t="str">
        <f t="shared" si="80"/>
        <v/>
      </c>
      <c r="I432" s="80" t="str">
        <f t="shared" si="81"/>
        <v/>
      </c>
      <c r="J432" s="117"/>
      <c r="K432" s="117"/>
      <c r="L432" s="117"/>
      <c r="M432" s="84"/>
      <c r="O432" s="75" t="str">
        <f t="shared" si="75"/>
        <v/>
      </c>
      <c r="P432" s="75" t="str">
        <f t="shared" si="76"/>
        <v/>
      </c>
      <c r="Q432" s="75" t="str">
        <f t="shared" si="77"/>
        <v/>
      </c>
      <c r="R432" s="75" t="str">
        <f t="shared" si="78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74"/>
        <v/>
      </c>
      <c r="E433" s="85"/>
      <c r="F433" s="80" t="str">
        <f t="shared" si="79"/>
        <v/>
      </c>
      <c r="G433" s="118"/>
      <c r="H433" s="80" t="str">
        <f t="shared" si="80"/>
        <v/>
      </c>
      <c r="I433" s="80" t="str">
        <f t="shared" si="81"/>
        <v/>
      </c>
      <c r="J433" s="117"/>
      <c r="K433" s="117"/>
      <c r="L433" s="117"/>
      <c r="M433" s="84"/>
      <c r="O433" s="75" t="str">
        <f t="shared" si="75"/>
        <v/>
      </c>
      <c r="P433" s="75" t="str">
        <f t="shared" si="76"/>
        <v/>
      </c>
      <c r="Q433" s="75" t="str">
        <f t="shared" si="77"/>
        <v/>
      </c>
      <c r="R433" s="75" t="str">
        <f t="shared" si="78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74"/>
        <v/>
      </c>
      <c r="E434" s="85"/>
      <c r="F434" s="80" t="str">
        <f t="shared" si="79"/>
        <v/>
      </c>
      <c r="G434" s="118"/>
      <c r="H434" s="80" t="str">
        <f t="shared" si="80"/>
        <v/>
      </c>
      <c r="I434" s="80" t="str">
        <f t="shared" si="81"/>
        <v/>
      </c>
      <c r="J434" s="117"/>
      <c r="K434" s="117"/>
      <c r="L434" s="117"/>
      <c r="M434" s="84"/>
      <c r="O434" s="75" t="str">
        <f t="shared" si="75"/>
        <v/>
      </c>
      <c r="P434" s="75" t="str">
        <f t="shared" si="76"/>
        <v/>
      </c>
      <c r="Q434" s="75" t="str">
        <f t="shared" si="77"/>
        <v/>
      </c>
      <c r="R434" s="75" t="str">
        <f t="shared" si="78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74"/>
        <v/>
      </c>
      <c r="E435" s="85"/>
      <c r="F435" s="80" t="str">
        <f t="shared" si="79"/>
        <v/>
      </c>
      <c r="G435" s="118"/>
      <c r="H435" s="80" t="str">
        <f t="shared" si="80"/>
        <v/>
      </c>
      <c r="I435" s="80" t="str">
        <f t="shared" si="81"/>
        <v/>
      </c>
      <c r="J435" s="117"/>
      <c r="K435" s="117"/>
      <c r="L435" s="117"/>
      <c r="M435" s="84"/>
      <c r="O435" s="75" t="str">
        <f t="shared" si="75"/>
        <v/>
      </c>
      <c r="P435" s="75" t="str">
        <f t="shared" si="76"/>
        <v/>
      </c>
      <c r="Q435" s="75" t="str">
        <f t="shared" si="77"/>
        <v/>
      </c>
      <c r="R435" s="75" t="str">
        <f t="shared" si="78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74"/>
        <v/>
      </c>
      <c r="E436" s="85"/>
      <c r="F436" s="80" t="str">
        <f t="shared" si="79"/>
        <v/>
      </c>
      <c r="G436" s="118"/>
      <c r="H436" s="80" t="str">
        <f t="shared" si="80"/>
        <v/>
      </c>
      <c r="I436" s="80" t="str">
        <f t="shared" si="81"/>
        <v/>
      </c>
      <c r="J436" s="117"/>
      <c r="K436" s="117"/>
      <c r="L436" s="117"/>
      <c r="M436" s="84"/>
      <c r="O436" s="75" t="str">
        <f t="shared" si="75"/>
        <v/>
      </c>
      <c r="P436" s="75" t="str">
        <f t="shared" si="76"/>
        <v/>
      </c>
      <c r="Q436" s="75" t="str">
        <f t="shared" si="77"/>
        <v/>
      </c>
      <c r="R436" s="75" t="str">
        <f t="shared" si="78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74"/>
        <v/>
      </c>
      <c r="E437" s="85"/>
      <c r="F437" s="80" t="str">
        <f t="shared" si="79"/>
        <v/>
      </c>
      <c r="G437" s="118"/>
      <c r="H437" s="80" t="str">
        <f t="shared" si="80"/>
        <v/>
      </c>
      <c r="I437" s="80" t="str">
        <f t="shared" si="81"/>
        <v/>
      </c>
      <c r="J437" s="117"/>
      <c r="K437" s="117"/>
      <c r="L437" s="117"/>
      <c r="M437" s="84"/>
      <c r="O437" s="75" t="str">
        <f t="shared" si="75"/>
        <v/>
      </c>
      <c r="P437" s="75" t="str">
        <f t="shared" si="76"/>
        <v/>
      </c>
      <c r="Q437" s="75" t="str">
        <f t="shared" si="77"/>
        <v/>
      </c>
      <c r="R437" s="75" t="str">
        <f t="shared" si="78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74"/>
        <v/>
      </c>
      <c r="E438" s="85"/>
      <c r="F438" s="80" t="str">
        <f t="shared" si="79"/>
        <v/>
      </c>
      <c r="G438" s="118"/>
      <c r="H438" s="80" t="str">
        <f t="shared" si="80"/>
        <v/>
      </c>
      <c r="I438" s="80" t="str">
        <f t="shared" si="81"/>
        <v/>
      </c>
      <c r="J438" s="117"/>
      <c r="K438" s="117"/>
      <c r="L438" s="117"/>
      <c r="M438" s="84"/>
      <c r="O438" s="75" t="str">
        <f t="shared" si="75"/>
        <v/>
      </c>
      <c r="P438" s="75" t="str">
        <f t="shared" si="76"/>
        <v/>
      </c>
      <c r="Q438" s="75" t="str">
        <f t="shared" si="77"/>
        <v/>
      </c>
      <c r="R438" s="75" t="str">
        <f t="shared" si="78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74"/>
        <v/>
      </c>
      <c r="E439" s="85"/>
      <c r="F439" s="80" t="str">
        <f t="shared" si="79"/>
        <v/>
      </c>
      <c r="G439" s="118"/>
      <c r="H439" s="80" t="str">
        <f t="shared" si="80"/>
        <v/>
      </c>
      <c r="I439" s="80" t="str">
        <f t="shared" si="81"/>
        <v/>
      </c>
      <c r="J439" s="117"/>
      <c r="K439" s="117"/>
      <c r="L439" s="117"/>
      <c r="M439" s="84"/>
      <c r="O439" s="75" t="str">
        <f t="shared" si="75"/>
        <v/>
      </c>
      <c r="P439" s="75" t="str">
        <f t="shared" si="76"/>
        <v/>
      </c>
      <c r="Q439" s="75" t="str">
        <f t="shared" si="77"/>
        <v/>
      </c>
      <c r="R439" s="75" t="str">
        <f t="shared" si="78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74"/>
        <v/>
      </c>
      <c r="E440" s="85"/>
      <c r="F440" s="80" t="str">
        <f t="shared" si="79"/>
        <v/>
      </c>
      <c r="G440" s="118"/>
      <c r="H440" s="80" t="str">
        <f t="shared" si="80"/>
        <v/>
      </c>
      <c r="I440" s="80" t="str">
        <f t="shared" si="81"/>
        <v/>
      </c>
      <c r="J440" s="117"/>
      <c r="K440" s="117"/>
      <c r="L440" s="117"/>
      <c r="M440" s="84"/>
      <c r="O440" s="75" t="str">
        <f t="shared" si="75"/>
        <v/>
      </c>
      <c r="P440" s="75" t="str">
        <f t="shared" si="76"/>
        <v/>
      </c>
      <c r="Q440" s="75" t="str">
        <f t="shared" si="77"/>
        <v/>
      </c>
      <c r="R440" s="75" t="str">
        <f t="shared" si="78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74"/>
        <v/>
      </c>
      <c r="E441" s="85"/>
      <c r="F441" s="80" t="str">
        <f t="shared" si="79"/>
        <v/>
      </c>
      <c r="G441" s="118"/>
      <c r="H441" s="80" t="str">
        <f t="shared" si="80"/>
        <v/>
      </c>
      <c r="I441" s="80" t="str">
        <f t="shared" si="81"/>
        <v/>
      </c>
      <c r="J441" s="117"/>
      <c r="K441" s="117"/>
      <c r="L441" s="117"/>
      <c r="M441" s="84"/>
      <c r="O441" s="75" t="str">
        <f t="shared" si="75"/>
        <v/>
      </c>
      <c r="P441" s="75" t="str">
        <f t="shared" si="76"/>
        <v/>
      </c>
      <c r="Q441" s="75" t="str">
        <f t="shared" si="77"/>
        <v/>
      </c>
      <c r="R441" s="75" t="str">
        <f t="shared" si="78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74"/>
        <v/>
      </c>
      <c r="E442" s="85"/>
      <c r="F442" s="80" t="str">
        <f t="shared" si="79"/>
        <v/>
      </c>
      <c r="G442" s="118"/>
      <c r="H442" s="80" t="str">
        <f t="shared" si="80"/>
        <v/>
      </c>
      <c r="I442" s="80" t="str">
        <f t="shared" si="81"/>
        <v/>
      </c>
      <c r="J442" s="117"/>
      <c r="K442" s="117"/>
      <c r="L442" s="117"/>
      <c r="M442" s="84"/>
      <c r="O442" s="75" t="str">
        <f t="shared" si="75"/>
        <v/>
      </c>
      <c r="P442" s="75" t="str">
        <f t="shared" si="76"/>
        <v/>
      </c>
      <c r="Q442" s="75" t="str">
        <f t="shared" si="77"/>
        <v/>
      </c>
      <c r="R442" s="75" t="str">
        <f t="shared" si="78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74"/>
        <v/>
      </c>
      <c r="E443" s="85"/>
      <c r="F443" s="80" t="str">
        <f t="shared" si="79"/>
        <v/>
      </c>
      <c r="G443" s="118"/>
      <c r="H443" s="80" t="str">
        <f t="shared" si="80"/>
        <v/>
      </c>
      <c r="I443" s="80" t="str">
        <f t="shared" si="81"/>
        <v/>
      </c>
      <c r="J443" s="117"/>
      <c r="K443" s="117"/>
      <c r="L443" s="117"/>
      <c r="M443" s="84"/>
      <c r="O443" s="75" t="str">
        <f t="shared" si="75"/>
        <v/>
      </c>
      <c r="P443" s="75" t="str">
        <f t="shared" si="76"/>
        <v/>
      </c>
      <c r="Q443" s="75" t="str">
        <f t="shared" si="77"/>
        <v/>
      </c>
      <c r="R443" s="75" t="str">
        <f t="shared" si="78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74"/>
        <v/>
      </c>
      <c r="E444" s="85"/>
      <c r="F444" s="80" t="str">
        <f t="shared" si="79"/>
        <v/>
      </c>
      <c r="G444" s="118"/>
      <c r="H444" s="80" t="str">
        <f t="shared" si="80"/>
        <v/>
      </c>
      <c r="I444" s="80" t="str">
        <f t="shared" si="81"/>
        <v/>
      </c>
      <c r="J444" s="117"/>
      <c r="K444" s="117"/>
      <c r="L444" s="117"/>
      <c r="M444" s="84"/>
      <c r="O444" s="75" t="str">
        <f t="shared" si="75"/>
        <v/>
      </c>
      <c r="P444" s="75" t="str">
        <f t="shared" si="76"/>
        <v/>
      </c>
      <c r="Q444" s="75" t="str">
        <f t="shared" si="77"/>
        <v/>
      </c>
      <c r="R444" s="75" t="str">
        <f t="shared" si="78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74"/>
        <v/>
      </c>
      <c r="E445" s="85"/>
      <c r="F445" s="80" t="str">
        <f t="shared" si="79"/>
        <v/>
      </c>
      <c r="G445" s="118"/>
      <c r="H445" s="80" t="str">
        <f t="shared" si="80"/>
        <v/>
      </c>
      <c r="I445" s="80" t="str">
        <f t="shared" si="81"/>
        <v/>
      </c>
      <c r="J445" s="117"/>
      <c r="K445" s="117"/>
      <c r="L445" s="117"/>
      <c r="M445" s="84"/>
      <c r="O445" s="75" t="str">
        <f t="shared" si="75"/>
        <v/>
      </c>
      <c r="P445" s="75" t="str">
        <f t="shared" si="76"/>
        <v/>
      </c>
      <c r="Q445" s="75" t="str">
        <f t="shared" si="77"/>
        <v/>
      </c>
      <c r="R445" s="75" t="str">
        <f t="shared" si="78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74"/>
        <v/>
      </c>
      <c r="E446" s="85"/>
      <c r="F446" s="80" t="str">
        <f t="shared" si="79"/>
        <v/>
      </c>
      <c r="G446" s="118"/>
      <c r="H446" s="80" t="str">
        <f t="shared" si="80"/>
        <v/>
      </c>
      <c r="I446" s="80" t="str">
        <f t="shared" si="81"/>
        <v/>
      </c>
      <c r="J446" s="117"/>
      <c r="K446" s="117"/>
      <c r="L446" s="117"/>
      <c r="M446" s="84"/>
      <c r="O446" s="75" t="str">
        <f t="shared" si="75"/>
        <v/>
      </c>
      <c r="P446" s="75" t="str">
        <f t="shared" si="76"/>
        <v/>
      </c>
      <c r="Q446" s="75" t="str">
        <f t="shared" si="77"/>
        <v/>
      </c>
      <c r="R446" s="75" t="str">
        <f t="shared" si="78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74"/>
        <v/>
      </c>
      <c r="E447" s="85"/>
      <c r="F447" s="80" t="str">
        <f t="shared" si="79"/>
        <v/>
      </c>
      <c r="G447" s="118"/>
      <c r="H447" s="80" t="str">
        <f t="shared" si="80"/>
        <v/>
      </c>
      <c r="I447" s="80" t="str">
        <f t="shared" si="81"/>
        <v/>
      </c>
      <c r="J447" s="117"/>
      <c r="K447" s="117"/>
      <c r="L447" s="117"/>
      <c r="M447" s="84"/>
      <c r="O447" s="75" t="str">
        <f t="shared" si="75"/>
        <v/>
      </c>
      <c r="P447" s="75" t="str">
        <f t="shared" si="76"/>
        <v/>
      </c>
      <c r="Q447" s="75" t="str">
        <f t="shared" si="77"/>
        <v/>
      </c>
      <c r="R447" s="75" t="str">
        <f t="shared" si="78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74"/>
        <v/>
      </c>
      <c r="E448" s="85"/>
      <c r="F448" s="80" t="str">
        <f t="shared" si="79"/>
        <v/>
      </c>
      <c r="G448" s="118"/>
      <c r="H448" s="80" t="str">
        <f t="shared" si="80"/>
        <v/>
      </c>
      <c r="I448" s="80" t="str">
        <f t="shared" si="81"/>
        <v/>
      </c>
      <c r="J448" s="117"/>
      <c r="K448" s="117"/>
      <c r="L448" s="117"/>
      <c r="M448" s="84"/>
      <c r="O448" s="75" t="str">
        <f t="shared" si="75"/>
        <v/>
      </c>
      <c r="P448" s="75" t="str">
        <f t="shared" si="76"/>
        <v/>
      </c>
      <c r="Q448" s="75" t="str">
        <f t="shared" si="77"/>
        <v/>
      </c>
      <c r="R448" s="75" t="str">
        <f t="shared" si="78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74"/>
        <v/>
      </c>
      <c r="E449" s="85"/>
      <c r="F449" s="80" t="str">
        <f t="shared" si="79"/>
        <v/>
      </c>
      <c r="G449" s="118"/>
      <c r="H449" s="80" t="str">
        <f t="shared" si="80"/>
        <v/>
      </c>
      <c r="I449" s="80" t="str">
        <f t="shared" si="81"/>
        <v/>
      </c>
      <c r="J449" s="117"/>
      <c r="K449" s="117"/>
      <c r="L449" s="117"/>
      <c r="M449" s="84"/>
      <c r="O449" s="75" t="str">
        <f t="shared" si="75"/>
        <v/>
      </c>
      <c r="P449" s="75" t="str">
        <f t="shared" si="76"/>
        <v/>
      </c>
      <c r="Q449" s="75" t="str">
        <f t="shared" si="77"/>
        <v/>
      </c>
      <c r="R449" s="75" t="str">
        <f t="shared" si="78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74"/>
        <v/>
      </c>
      <c r="E450" s="85"/>
      <c r="F450" s="80" t="str">
        <f t="shared" si="79"/>
        <v/>
      </c>
      <c r="G450" s="118"/>
      <c r="H450" s="80" t="str">
        <f t="shared" si="80"/>
        <v/>
      </c>
      <c r="I450" s="80" t="str">
        <f t="shared" si="81"/>
        <v/>
      </c>
      <c r="J450" s="117"/>
      <c r="K450" s="117"/>
      <c r="L450" s="117"/>
      <c r="M450" s="84"/>
      <c r="O450" s="75" t="str">
        <f t="shared" si="75"/>
        <v/>
      </c>
      <c r="P450" s="75" t="str">
        <f t="shared" si="76"/>
        <v/>
      </c>
      <c r="Q450" s="75" t="str">
        <f t="shared" si="77"/>
        <v/>
      </c>
      <c r="R450" s="75" t="str">
        <f t="shared" si="78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82">IFERROR(VLOOKUP(C451,$S$6:$T$24,2,FALSE),"")</f>
        <v/>
      </c>
      <c r="E451" s="85"/>
      <c r="F451" s="80" t="str">
        <f t="shared" si="79"/>
        <v/>
      </c>
      <c r="G451" s="118"/>
      <c r="H451" s="80" t="str">
        <f t="shared" si="80"/>
        <v/>
      </c>
      <c r="I451" s="80" t="str">
        <f t="shared" si="81"/>
        <v/>
      </c>
      <c r="J451" s="117"/>
      <c r="K451" s="117"/>
      <c r="L451" s="117"/>
      <c r="M451" s="84"/>
      <c r="O451" s="75" t="str">
        <f t="shared" si="75"/>
        <v/>
      </c>
      <c r="P451" s="75" t="str">
        <f t="shared" si="76"/>
        <v/>
      </c>
      <c r="Q451" s="75" t="str">
        <f t="shared" si="77"/>
        <v/>
      </c>
      <c r="R451" s="75" t="str">
        <f t="shared" si="78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82"/>
        <v/>
      </c>
      <c r="E452" s="85"/>
      <c r="F452" s="80" t="str">
        <f t="shared" si="79"/>
        <v/>
      </c>
      <c r="G452" s="118"/>
      <c r="H452" s="80" t="str">
        <f t="shared" si="80"/>
        <v/>
      </c>
      <c r="I452" s="80" t="str">
        <f t="shared" si="81"/>
        <v/>
      </c>
      <c r="J452" s="117"/>
      <c r="K452" s="117"/>
      <c r="L452" s="117"/>
      <c r="M452" s="84"/>
      <c r="O452" s="75" t="str">
        <f t="shared" ref="O452:O501" si="83">LEFT(E452,3)</f>
        <v/>
      </c>
      <c r="P452" s="75" t="str">
        <f t="shared" ref="P452:P501" si="84">LEFT(E452,2)</f>
        <v/>
      </c>
      <c r="Q452" s="75" t="str">
        <f t="shared" ref="Q452:Q501" si="85">LEFT(C452,3)</f>
        <v/>
      </c>
      <c r="R452" s="75" t="str">
        <f t="shared" ref="R452:R501" si="86">MID(I452,2,2)</f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82"/>
        <v/>
      </c>
      <c r="E453" s="85"/>
      <c r="F453" s="80" t="str">
        <f t="shared" si="79"/>
        <v/>
      </c>
      <c r="G453" s="118"/>
      <c r="H453" s="80" t="str">
        <f t="shared" si="80"/>
        <v/>
      </c>
      <c r="I453" s="80" t="str">
        <f t="shared" si="81"/>
        <v/>
      </c>
      <c r="J453" s="117"/>
      <c r="K453" s="117"/>
      <c r="L453" s="117"/>
      <c r="M453" s="84"/>
      <c r="O453" s="75" t="str">
        <f t="shared" si="83"/>
        <v/>
      </c>
      <c r="P453" s="75" t="str">
        <f t="shared" si="84"/>
        <v/>
      </c>
      <c r="Q453" s="75" t="str">
        <f t="shared" si="85"/>
        <v/>
      </c>
      <c r="R453" s="75" t="str">
        <f t="shared" si="86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82"/>
        <v/>
      </c>
      <c r="E454" s="85"/>
      <c r="F454" s="80" t="str">
        <f t="shared" si="79"/>
        <v/>
      </c>
      <c r="G454" s="118"/>
      <c r="H454" s="80" t="str">
        <f t="shared" si="80"/>
        <v/>
      </c>
      <c r="I454" s="80" t="str">
        <f t="shared" si="81"/>
        <v/>
      </c>
      <c r="J454" s="117"/>
      <c r="K454" s="117"/>
      <c r="L454" s="117"/>
      <c r="M454" s="84"/>
      <c r="O454" s="75" t="str">
        <f t="shared" si="83"/>
        <v/>
      </c>
      <c r="P454" s="75" t="str">
        <f t="shared" si="84"/>
        <v/>
      </c>
      <c r="Q454" s="75" t="str">
        <f t="shared" si="85"/>
        <v/>
      </c>
      <c r="R454" s="75" t="str">
        <f t="shared" si="86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82"/>
        <v/>
      </c>
      <c r="E455" s="85"/>
      <c r="F455" s="80" t="str">
        <f t="shared" si="79"/>
        <v/>
      </c>
      <c r="G455" s="118"/>
      <c r="H455" s="80" t="str">
        <f t="shared" si="80"/>
        <v/>
      </c>
      <c r="I455" s="80" t="str">
        <f t="shared" si="81"/>
        <v/>
      </c>
      <c r="J455" s="117"/>
      <c r="K455" s="117"/>
      <c r="L455" s="117"/>
      <c r="M455" s="84"/>
      <c r="O455" s="75" t="str">
        <f t="shared" si="83"/>
        <v/>
      </c>
      <c r="P455" s="75" t="str">
        <f t="shared" si="84"/>
        <v/>
      </c>
      <c r="Q455" s="75" t="str">
        <f t="shared" si="85"/>
        <v/>
      </c>
      <c r="R455" s="75" t="str">
        <f t="shared" si="86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82"/>
        <v/>
      </c>
      <c r="E456" s="85"/>
      <c r="F456" s="80" t="str">
        <f t="shared" si="79"/>
        <v/>
      </c>
      <c r="G456" s="118"/>
      <c r="H456" s="80" t="str">
        <f t="shared" si="80"/>
        <v/>
      </c>
      <c r="I456" s="80" t="str">
        <f t="shared" si="81"/>
        <v/>
      </c>
      <c r="J456" s="117"/>
      <c r="K456" s="117"/>
      <c r="L456" s="117"/>
      <c r="M456" s="84"/>
      <c r="O456" s="75" t="str">
        <f t="shared" si="83"/>
        <v/>
      </c>
      <c r="P456" s="75" t="str">
        <f t="shared" si="84"/>
        <v/>
      </c>
      <c r="Q456" s="75" t="str">
        <f t="shared" si="85"/>
        <v/>
      </c>
      <c r="R456" s="75" t="str">
        <f t="shared" si="86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82"/>
        <v/>
      </c>
      <c r="E457" s="85"/>
      <c r="F457" s="80" t="str">
        <f t="shared" si="79"/>
        <v/>
      </c>
      <c r="G457" s="118"/>
      <c r="H457" s="80" t="str">
        <f t="shared" si="80"/>
        <v/>
      </c>
      <c r="I457" s="80" t="str">
        <f t="shared" si="81"/>
        <v/>
      </c>
      <c r="J457" s="117"/>
      <c r="K457" s="117"/>
      <c r="L457" s="117"/>
      <c r="M457" s="84"/>
      <c r="O457" s="75" t="str">
        <f t="shared" si="83"/>
        <v/>
      </c>
      <c r="P457" s="75" t="str">
        <f t="shared" si="84"/>
        <v/>
      </c>
      <c r="Q457" s="75" t="str">
        <f t="shared" si="85"/>
        <v/>
      </c>
      <c r="R457" s="75" t="str">
        <f t="shared" si="86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82"/>
        <v/>
      </c>
      <c r="E458" s="85"/>
      <c r="F458" s="80" t="str">
        <f t="shared" ref="F458:F501" si="87">IFERROR(VLOOKUP(E458,$V$5:$X$129,2,FALSE),"")</f>
        <v/>
      </c>
      <c r="G458" s="118"/>
      <c r="H458" s="80" t="str">
        <f t="shared" ref="H458:H501" si="88">IFERROR(VLOOKUP(G458,$AB$6:$AC$327,2,FALSE),"")</f>
        <v/>
      </c>
      <c r="I458" s="80" t="str">
        <f t="shared" ref="I458:I501" si="89">IFERROR(VLOOKUP(G458,$AB$6:$AF$327,3,FALSE),"")</f>
        <v/>
      </c>
      <c r="J458" s="117"/>
      <c r="K458" s="117"/>
      <c r="L458" s="117"/>
      <c r="M458" s="84"/>
      <c r="O458" s="75" t="str">
        <f t="shared" si="83"/>
        <v/>
      </c>
      <c r="P458" s="75" t="str">
        <f t="shared" si="84"/>
        <v/>
      </c>
      <c r="Q458" s="75" t="str">
        <f t="shared" si="85"/>
        <v/>
      </c>
      <c r="R458" s="75" t="str">
        <f t="shared" si="86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82"/>
        <v/>
      </c>
      <c r="E459" s="85"/>
      <c r="F459" s="80" t="str">
        <f t="shared" si="87"/>
        <v/>
      </c>
      <c r="G459" s="118"/>
      <c r="H459" s="80" t="str">
        <f t="shared" si="88"/>
        <v/>
      </c>
      <c r="I459" s="80" t="str">
        <f t="shared" si="89"/>
        <v/>
      </c>
      <c r="J459" s="117"/>
      <c r="K459" s="117"/>
      <c r="L459" s="117"/>
      <c r="M459" s="84"/>
      <c r="O459" s="75" t="str">
        <f t="shared" si="83"/>
        <v/>
      </c>
      <c r="P459" s="75" t="str">
        <f t="shared" si="84"/>
        <v/>
      </c>
      <c r="Q459" s="75" t="str">
        <f t="shared" si="85"/>
        <v/>
      </c>
      <c r="R459" s="75" t="str">
        <f t="shared" si="86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82"/>
        <v/>
      </c>
      <c r="E460" s="85"/>
      <c r="F460" s="80" t="str">
        <f t="shared" si="87"/>
        <v/>
      </c>
      <c r="G460" s="118"/>
      <c r="H460" s="80" t="str">
        <f t="shared" si="88"/>
        <v/>
      </c>
      <c r="I460" s="80" t="str">
        <f t="shared" si="89"/>
        <v/>
      </c>
      <c r="J460" s="117"/>
      <c r="K460" s="117"/>
      <c r="L460" s="117"/>
      <c r="M460" s="84"/>
      <c r="O460" s="75" t="str">
        <f t="shared" si="83"/>
        <v/>
      </c>
      <c r="P460" s="75" t="str">
        <f t="shared" si="84"/>
        <v/>
      </c>
      <c r="Q460" s="75" t="str">
        <f t="shared" si="85"/>
        <v/>
      </c>
      <c r="R460" s="75" t="str">
        <f t="shared" si="86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82"/>
        <v/>
      </c>
      <c r="E461" s="85"/>
      <c r="F461" s="80" t="str">
        <f t="shared" si="87"/>
        <v/>
      </c>
      <c r="G461" s="118"/>
      <c r="H461" s="80" t="str">
        <f t="shared" si="88"/>
        <v/>
      </c>
      <c r="I461" s="80" t="str">
        <f t="shared" si="89"/>
        <v/>
      </c>
      <c r="J461" s="117"/>
      <c r="K461" s="117"/>
      <c r="L461" s="117"/>
      <c r="M461" s="84"/>
      <c r="O461" s="75" t="str">
        <f t="shared" si="83"/>
        <v/>
      </c>
      <c r="P461" s="75" t="str">
        <f t="shared" si="84"/>
        <v/>
      </c>
      <c r="Q461" s="75" t="str">
        <f t="shared" si="85"/>
        <v/>
      </c>
      <c r="R461" s="75" t="str">
        <f t="shared" si="86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82"/>
        <v/>
      </c>
      <c r="E462" s="85"/>
      <c r="F462" s="80" t="str">
        <f t="shared" si="87"/>
        <v/>
      </c>
      <c r="G462" s="118"/>
      <c r="H462" s="80" t="str">
        <f t="shared" si="88"/>
        <v/>
      </c>
      <c r="I462" s="80" t="str">
        <f t="shared" si="89"/>
        <v/>
      </c>
      <c r="J462" s="117"/>
      <c r="K462" s="117"/>
      <c r="L462" s="117"/>
      <c r="M462" s="84"/>
      <c r="O462" s="75" t="str">
        <f t="shared" si="83"/>
        <v/>
      </c>
      <c r="P462" s="75" t="str">
        <f t="shared" si="84"/>
        <v/>
      </c>
      <c r="Q462" s="75" t="str">
        <f t="shared" si="85"/>
        <v/>
      </c>
      <c r="R462" s="75" t="str">
        <f t="shared" si="86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82"/>
        <v/>
      </c>
      <c r="E463" s="85"/>
      <c r="F463" s="80" t="str">
        <f t="shared" si="87"/>
        <v/>
      </c>
      <c r="G463" s="118"/>
      <c r="H463" s="80" t="str">
        <f t="shared" si="88"/>
        <v/>
      </c>
      <c r="I463" s="80" t="str">
        <f t="shared" si="89"/>
        <v/>
      </c>
      <c r="J463" s="117"/>
      <c r="K463" s="117"/>
      <c r="L463" s="117"/>
      <c r="M463" s="84"/>
      <c r="O463" s="75" t="str">
        <f t="shared" si="83"/>
        <v/>
      </c>
      <c r="P463" s="75" t="str">
        <f t="shared" si="84"/>
        <v/>
      </c>
      <c r="Q463" s="75" t="str">
        <f t="shared" si="85"/>
        <v/>
      </c>
      <c r="R463" s="75" t="str">
        <f t="shared" si="86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82"/>
        <v/>
      </c>
      <c r="E464" s="85"/>
      <c r="F464" s="80" t="str">
        <f t="shared" si="87"/>
        <v/>
      </c>
      <c r="G464" s="118"/>
      <c r="H464" s="80" t="str">
        <f t="shared" si="88"/>
        <v/>
      </c>
      <c r="I464" s="80" t="str">
        <f t="shared" si="89"/>
        <v/>
      </c>
      <c r="J464" s="117"/>
      <c r="K464" s="117"/>
      <c r="L464" s="117"/>
      <c r="M464" s="84"/>
      <c r="O464" s="75" t="str">
        <f t="shared" si="83"/>
        <v/>
      </c>
      <c r="P464" s="75" t="str">
        <f t="shared" si="84"/>
        <v/>
      </c>
      <c r="Q464" s="75" t="str">
        <f t="shared" si="85"/>
        <v/>
      </c>
      <c r="R464" s="75" t="str">
        <f t="shared" si="86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82"/>
        <v/>
      </c>
      <c r="E465" s="85"/>
      <c r="F465" s="80" t="str">
        <f t="shared" si="87"/>
        <v/>
      </c>
      <c r="G465" s="118"/>
      <c r="H465" s="80" t="str">
        <f t="shared" si="88"/>
        <v/>
      </c>
      <c r="I465" s="80" t="str">
        <f t="shared" si="89"/>
        <v/>
      </c>
      <c r="J465" s="117"/>
      <c r="K465" s="117"/>
      <c r="L465" s="117"/>
      <c r="M465" s="84"/>
      <c r="O465" s="75" t="str">
        <f t="shared" si="83"/>
        <v/>
      </c>
      <c r="P465" s="75" t="str">
        <f t="shared" si="84"/>
        <v/>
      </c>
      <c r="Q465" s="75" t="str">
        <f t="shared" si="85"/>
        <v/>
      </c>
      <c r="R465" s="75" t="str">
        <f t="shared" si="86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82"/>
        <v/>
      </c>
      <c r="E466" s="85"/>
      <c r="F466" s="80" t="str">
        <f t="shared" si="87"/>
        <v/>
      </c>
      <c r="G466" s="118"/>
      <c r="H466" s="80" t="str">
        <f t="shared" si="88"/>
        <v/>
      </c>
      <c r="I466" s="80" t="str">
        <f t="shared" si="89"/>
        <v/>
      </c>
      <c r="J466" s="117"/>
      <c r="K466" s="117"/>
      <c r="L466" s="117"/>
      <c r="M466" s="84"/>
      <c r="O466" s="75" t="str">
        <f t="shared" si="83"/>
        <v/>
      </c>
      <c r="P466" s="75" t="str">
        <f t="shared" si="84"/>
        <v/>
      </c>
      <c r="Q466" s="75" t="str">
        <f t="shared" si="85"/>
        <v/>
      </c>
      <c r="R466" s="75" t="str">
        <f t="shared" si="86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82"/>
        <v/>
      </c>
      <c r="E467" s="85"/>
      <c r="F467" s="80" t="str">
        <f t="shared" si="87"/>
        <v/>
      </c>
      <c r="G467" s="118"/>
      <c r="H467" s="80" t="str">
        <f t="shared" si="88"/>
        <v/>
      </c>
      <c r="I467" s="80" t="str">
        <f t="shared" si="89"/>
        <v/>
      </c>
      <c r="J467" s="117"/>
      <c r="K467" s="117"/>
      <c r="L467" s="117"/>
      <c r="M467" s="84"/>
      <c r="O467" s="75" t="str">
        <f t="shared" si="83"/>
        <v/>
      </c>
      <c r="P467" s="75" t="str">
        <f t="shared" si="84"/>
        <v/>
      </c>
      <c r="Q467" s="75" t="str">
        <f t="shared" si="85"/>
        <v/>
      </c>
      <c r="R467" s="75" t="str">
        <f t="shared" si="86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82"/>
        <v/>
      </c>
      <c r="E468" s="85"/>
      <c r="F468" s="80" t="str">
        <f t="shared" si="87"/>
        <v/>
      </c>
      <c r="G468" s="118"/>
      <c r="H468" s="80" t="str">
        <f t="shared" si="88"/>
        <v/>
      </c>
      <c r="I468" s="80" t="str">
        <f t="shared" si="89"/>
        <v/>
      </c>
      <c r="J468" s="117"/>
      <c r="K468" s="117"/>
      <c r="L468" s="117"/>
      <c r="M468" s="84"/>
      <c r="O468" s="75" t="str">
        <f t="shared" si="83"/>
        <v/>
      </c>
      <c r="P468" s="75" t="str">
        <f t="shared" si="84"/>
        <v/>
      </c>
      <c r="Q468" s="75" t="str">
        <f t="shared" si="85"/>
        <v/>
      </c>
      <c r="R468" s="75" t="str">
        <f t="shared" si="86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82"/>
        <v/>
      </c>
      <c r="E469" s="85"/>
      <c r="F469" s="80" t="str">
        <f t="shared" si="87"/>
        <v/>
      </c>
      <c r="G469" s="118"/>
      <c r="H469" s="80" t="str">
        <f t="shared" si="88"/>
        <v/>
      </c>
      <c r="I469" s="80" t="str">
        <f t="shared" si="89"/>
        <v/>
      </c>
      <c r="J469" s="117"/>
      <c r="K469" s="117"/>
      <c r="L469" s="117"/>
      <c r="M469" s="84"/>
      <c r="O469" s="75" t="str">
        <f t="shared" si="83"/>
        <v/>
      </c>
      <c r="P469" s="75" t="str">
        <f t="shared" si="84"/>
        <v/>
      </c>
      <c r="Q469" s="75" t="str">
        <f t="shared" si="85"/>
        <v/>
      </c>
      <c r="R469" s="75" t="str">
        <f t="shared" si="86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82"/>
        <v/>
      </c>
      <c r="E470" s="85"/>
      <c r="F470" s="80" t="str">
        <f t="shared" si="87"/>
        <v/>
      </c>
      <c r="G470" s="118"/>
      <c r="H470" s="80" t="str">
        <f t="shared" si="88"/>
        <v/>
      </c>
      <c r="I470" s="80" t="str">
        <f t="shared" si="89"/>
        <v/>
      </c>
      <c r="J470" s="117"/>
      <c r="K470" s="117"/>
      <c r="L470" s="117"/>
      <c r="M470" s="84"/>
      <c r="O470" s="75" t="str">
        <f t="shared" si="83"/>
        <v/>
      </c>
      <c r="P470" s="75" t="str">
        <f t="shared" si="84"/>
        <v/>
      </c>
      <c r="Q470" s="75" t="str">
        <f t="shared" si="85"/>
        <v/>
      </c>
      <c r="R470" s="75" t="str">
        <f t="shared" si="86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82"/>
        <v/>
      </c>
      <c r="E471" s="85"/>
      <c r="F471" s="80" t="str">
        <f t="shared" si="87"/>
        <v/>
      </c>
      <c r="G471" s="118"/>
      <c r="H471" s="80" t="str">
        <f t="shared" si="88"/>
        <v/>
      </c>
      <c r="I471" s="80" t="str">
        <f t="shared" si="89"/>
        <v/>
      </c>
      <c r="J471" s="117"/>
      <c r="K471" s="117"/>
      <c r="L471" s="117"/>
      <c r="M471" s="84"/>
      <c r="O471" s="75" t="str">
        <f t="shared" si="83"/>
        <v/>
      </c>
      <c r="P471" s="75" t="str">
        <f t="shared" si="84"/>
        <v/>
      </c>
      <c r="Q471" s="75" t="str">
        <f t="shared" si="85"/>
        <v/>
      </c>
      <c r="R471" s="75" t="str">
        <f t="shared" si="86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82"/>
        <v/>
      </c>
      <c r="E472" s="85"/>
      <c r="F472" s="80" t="str">
        <f t="shared" si="87"/>
        <v/>
      </c>
      <c r="G472" s="118"/>
      <c r="H472" s="80" t="str">
        <f t="shared" si="88"/>
        <v/>
      </c>
      <c r="I472" s="80" t="str">
        <f t="shared" si="89"/>
        <v/>
      </c>
      <c r="J472" s="117"/>
      <c r="K472" s="117"/>
      <c r="L472" s="117"/>
      <c r="M472" s="84"/>
      <c r="O472" s="75" t="str">
        <f t="shared" si="83"/>
        <v/>
      </c>
      <c r="P472" s="75" t="str">
        <f t="shared" si="84"/>
        <v/>
      </c>
      <c r="Q472" s="75" t="str">
        <f t="shared" si="85"/>
        <v/>
      </c>
      <c r="R472" s="75" t="str">
        <f t="shared" si="86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82"/>
        <v/>
      </c>
      <c r="E473" s="85"/>
      <c r="F473" s="80" t="str">
        <f t="shared" si="87"/>
        <v/>
      </c>
      <c r="G473" s="118"/>
      <c r="H473" s="80" t="str">
        <f t="shared" si="88"/>
        <v/>
      </c>
      <c r="I473" s="80" t="str">
        <f t="shared" si="89"/>
        <v/>
      </c>
      <c r="J473" s="117"/>
      <c r="K473" s="117"/>
      <c r="L473" s="117"/>
      <c r="M473" s="84"/>
      <c r="O473" s="75" t="str">
        <f t="shared" si="83"/>
        <v/>
      </c>
      <c r="P473" s="75" t="str">
        <f t="shared" si="84"/>
        <v/>
      </c>
      <c r="Q473" s="75" t="str">
        <f t="shared" si="85"/>
        <v/>
      </c>
      <c r="R473" s="75" t="str">
        <f t="shared" si="86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82"/>
        <v/>
      </c>
      <c r="E474" s="85"/>
      <c r="F474" s="80" t="str">
        <f t="shared" si="87"/>
        <v/>
      </c>
      <c r="G474" s="118"/>
      <c r="H474" s="80" t="str">
        <f t="shared" si="88"/>
        <v/>
      </c>
      <c r="I474" s="80" t="str">
        <f t="shared" si="89"/>
        <v/>
      </c>
      <c r="J474" s="117"/>
      <c r="K474" s="117"/>
      <c r="L474" s="117"/>
      <c r="M474" s="84"/>
      <c r="O474" s="75" t="str">
        <f t="shared" si="83"/>
        <v/>
      </c>
      <c r="P474" s="75" t="str">
        <f t="shared" si="84"/>
        <v/>
      </c>
      <c r="Q474" s="75" t="str">
        <f t="shared" si="85"/>
        <v/>
      </c>
      <c r="R474" s="75" t="str">
        <f t="shared" si="86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82"/>
        <v/>
      </c>
      <c r="E475" s="85"/>
      <c r="F475" s="80" t="str">
        <f t="shared" si="87"/>
        <v/>
      </c>
      <c r="G475" s="118"/>
      <c r="H475" s="80" t="str">
        <f t="shared" si="88"/>
        <v/>
      </c>
      <c r="I475" s="80" t="str">
        <f t="shared" si="89"/>
        <v/>
      </c>
      <c r="J475" s="117"/>
      <c r="K475" s="117"/>
      <c r="L475" s="117"/>
      <c r="M475" s="84"/>
      <c r="O475" s="75" t="str">
        <f t="shared" si="83"/>
        <v/>
      </c>
      <c r="P475" s="75" t="str">
        <f t="shared" si="84"/>
        <v/>
      </c>
      <c r="Q475" s="75" t="str">
        <f t="shared" si="85"/>
        <v/>
      </c>
      <c r="R475" s="75" t="str">
        <f t="shared" si="86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82"/>
        <v/>
      </c>
      <c r="E476" s="85"/>
      <c r="F476" s="80" t="str">
        <f t="shared" si="87"/>
        <v/>
      </c>
      <c r="G476" s="118"/>
      <c r="H476" s="80" t="str">
        <f t="shared" si="88"/>
        <v/>
      </c>
      <c r="I476" s="80" t="str">
        <f t="shared" si="89"/>
        <v/>
      </c>
      <c r="J476" s="117"/>
      <c r="K476" s="117"/>
      <c r="L476" s="117"/>
      <c r="M476" s="84"/>
      <c r="O476" s="75" t="str">
        <f t="shared" si="83"/>
        <v/>
      </c>
      <c r="P476" s="75" t="str">
        <f t="shared" si="84"/>
        <v/>
      </c>
      <c r="Q476" s="75" t="str">
        <f t="shared" si="85"/>
        <v/>
      </c>
      <c r="R476" s="75" t="str">
        <f t="shared" si="86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82"/>
        <v/>
      </c>
      <c r="E477" s="85"/>
      <c r="F477" s="80" t="str">
        <f t="shared" si="87"/>
        <v/>
      </c>
      <c r="G477" s="118"/>
      <c r="H477" s="80" t="str">
        <f t="shared" si="88"/>
        <v/>
      </c>
      <c r="I477" s="80" t="str">
        <f t="shared" si="89"/>
        <v/>
      </c>
      <c r="J477" s="117"/>
      <c r="K477" s="117"/>
      <c r="L477" s="117"/>
      <c r="M477" s="84"/>
      <c r="O477" s="75" t="str">
        <f t="shared" si="83"/>
        <v/>
      </c>
      <c r="P477" s="75" t="str">
        <f t="shared" si="84"/>
        <v/>
      </c>
      <c r="Q477" s="75" t="str">
        <f t="shared" si="85"/>
        <v/>
      </c>
      <c r="R477" s="75" t="str">
        <f t="shared" si="86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82"/>
        <v/>
      </c>
      <c r="E478" s="85"/>
      <c r="F478" s="80" t="str">
        <f t="shared" si="87"/>
        <v/>
      </c>
      <c r="G478" s="118"/>
      <c r="H478" s="80" t="str">
        <f t="shared" si="88"/>
        <v/>
      </c>
      <c r="I478" s="80" t="str">
        <f t="shared" si="89"/>
        <v/>
      </c>
      <c r="J478" s="117"/>
      <c r="K478" s="117"/>
      <c r="L478" s="117"/>
      <c r="M478" s="84"/>
      <c r="O478" s="75" t="str">
        <f t="shared" si="83"/>
        <v/>
      </c>
      <c r="P478" s="75" t="str">
        <f t="shared" si="84"/>
        <v/>
      </c>
      <c r="Q478" s="75" t="str">
        <f t="shared" si="85"/>
        <v/>
      </c>
      <c r="R478" s="75" t="str">
        <f t="shared" si="86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82"/>
        <v/>
      </c>
      <c r="E479" s="85"/>
      <c r="F479" s="80" t="str">
        <f t="shared" si="87"/>
        <v/>
      </c>
      <c r="G479" s="118"/>
      <c r="H479" s="80" t="str">
        <f t="shared" si="88"/>
        <v/>
      </c>
      <c r="I479" s="80" t="str">
        <f t="shared" si="89"/>
        <v/>
      </c>
      <c r="J479" s="117"/>
      <c r="K479" s="117"/>
      <c r="L479" s="117"/>
      <c r="M479" s="84"/>
      <c r="O479" s="75" t="str">
        <f t="shared" si="83"/>
        <v/>
      </c>
      <c r="P479" s="75" t="str">
        <f t="shared" si="84"/>
        <v/>
      </c>
      <c r="Q479" s="75" t="str">
        <f t="shared" si="85"/>
        <v/>
      </c>
      <c r="R479" s="75" t="str">
        <f t="shared" si="86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82"/>
        <v/>
      </c>
      <c r="E480" s="85"/>
      <c r="F480" s="80" t="str">
        <f t="shared" si="87"/>
        <v/>
      </c>
      <c r="G480" s="118"/>
      <c r="H480" s="80" t="str">
        <f t="shared" si="88"/>
        <v/>
      </c>
      <c r="I480" s="80" t="str">
        <f t="shared" si="89"/>
        <v/>
      </c>
      <c r="J480" s="117"/>
      <c r="K480" s="117"/>
      <c r="L480" s="117"/>
      <c r="M480" s="84"/>
      <c r="O480" s="75" t="str">
        <f t="shared" si="83"/>
        <v/>
      </c>
      <c r="P480" s="75" t="str">
        <f t="shared" si="84"/>
        <v/>
      </c>
      <c r="Q480" s="75" t="str">
        <f t="shared" si="85"/>
        <v/>
      </c>
      <c r="R480" s="75" t="str">
        <f t="shared" si="86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82"/>
        <v/>
      </c>
      <c r="E481" s="85"/>
      <c r="F481" s="80" t="str">
        <f t="shared" si="87"/>
        <v/>
      </c>
      <c r="G481" s="118"/>
      <c r="H481" s="80" t="str">
        <f t="shared" si="88"/>
        <v/>
      </c>
      <c r="I481" s="80" t="str">
        <f t="shared" si="89"/>
        <v/>
      </c>
      <c r="J481" s="117"/>
      <c r="K481" s="117"/>
      <c r="L481" s="117"/>
      <c r="M481" s="84"/>
      <c r="O481" s="75" t="str">
        <f t="shared" si="83"/>
        <v/>
      </c>
      <c r="P481" s="75" t="str">
        <f t="shared" si="84"/>
        <v/>
      </c>
      <c r="Q481" s="75" t="str">
        <f t="shared" si="85"/>
        <v/>
      </c>
      <c r="R481" s="75" t="str">
        <f t="shared" si="86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82"/>
        <v/>
      </c>
      <c r="E482" s="85"/>
      <c r="F482" s="80" t="str">
        <f t="shared" si="87"/>
        <v/>
      </c>
      <c r="G482" s="118"/>
      <c r="H482" s="80" t="str">
        <f t="shared" si="88"/>
        <v/>
      </c>
      <c r="I482" s="80" t="str">
        <f t="shared" si="89"/>
        <v/>
      </c>
      <c r="J482" s="117"/>
      <c r="K482" s="117"/>
      <c r="L482" s="117"/>
      <c r="M482" s="84"/>
      <c r="O482" s="75" t="str">
        <f t="shared" si="83"/>
        <v/>
      </c>
      <c r="P482" s="75" t="str">
        <f t="shared" si="84"/>
        <v/>
      </c>
      <c r="Q482" s="75" t="str">
        <f t="shared" si="85"/>
        <v/>
      </c>
      <c r="R482" s="75" t="str">
        <f t="shared" si="86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82"/>
        <v/>
      </c>
      <c r="E483" s="85"/>
      <c r="F483" s="80" t="str">
        <f t="shared" si="87"/>
        <v/>
      </c>
      <c r="G483" s="118"/>
      <c r="H483" s="80" t="str">
        <f t="shared" si="88"/>
        <v/>
      </c>
      <c r="I483" s="80" t="str">
        <f t="shared" si="89"/>
        <v/>
      </c>
      <c r="J483" s="117"/>
      <c r="K483" s="117"/>
      <c r="L483" s="117"/>
      <c r="M483" s="84"/>
      <c r="O483" s="75" t="str">
        <f t="shared" si="83"/>
        <v/>
      </c>
      <c r="P483" s="75" t="str">
        <f t="shared" si="84"/>
        <v/>
      </c>
      <c r="Q483" s="75" t="str">
        <f t="shared" si="85"/>
        <v/>
      </c>
      <c r="R483" s="75" t="str">
        <f t="shared" si="86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82"/>
        <v/>
      </c>
      <c r="E484" s="85"/>
      <c r="F484" s="80" t="str">
        <f t="shared" si="87"/>
        <v/>
      </c>
      <c r="G484" s="118"/>
      <c r="H484" s="80" t="str">
        <f t="shared" si="88"/>
        <v/>
      </c>
      <c r="I484" s="80" t="str">
        <f t="shared" si="89"/>
        <v/>
      </c>
      <c r="J484" s="117"/>
      <c r="K484" s="117"/>
      <c r="L484" s="117"/>
      <c r="M484" s="84"/>
      <c r="O484" s="75" t="str">
        <f t="shared" si="83"/>
        <v/>
      </c>
      <c r="P484" s="75" t="str">
        <f t="shared" si="84"/>
        <v/>
      </c>
      <c r="Q484" s="75" t="str">
        <f t="shared" si="85"/>
        <v/>
      </c>
      <c r="R484" s="75" t="str">
        <f t="shared" si="86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82"/>
        <v/>
      </c>
      <c r="E485" s="85"/>
      <c r="F485" s="80" t="str">
        <f t="shared" si="87"/>
        <v/>
      </c>
      <c r="G485" s="118"/>
      <c r="H485" s="80" t="str">
        <f t="shared" si="88"/>
        <v/>
      </c>
      <c r="I485" s="80" t="str">
        <f t="shared" si="89"/>
        <v/>
      </c>
      <c r="J485" s="117"/>
      <c r="K485" s="117"/>
      <c r="L485" s="117"/>
      <c r="M485" s="84"/>
      <c r="O485" s="75" t="str">
        <f t="shared" si="83"/>
        <v/>
      </c>
      <c r="P485" s="75" t="str">
        <f t="shared" si="84"/>
        <v/>
      </c>
      <c r="Q485" s="75" t="str">
        <f t="shared" si="85"/>
        <v/>
      </c>
      <c r="R485" s="75" t="str">
        <f t="shared" si="86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82"/>
        <v/>
      </c>
      <c r="E486" s="85"/>
      <c r="F486" s="80" t="str">
        <f t="shared" si="87"/>
        <v/>
      </c>
      <c r="G486" s="118"/>
      <c r="H486" s="80" t="str">
        <f t="shared" si="88"/>
        <v/>
      </c>
      <c r="I486" s="80" t="str">
        <f t="shared" si="89"/>
        <v/>
      </c>
      <c r="J486" s="117"/>
      <c r="K486" s="117"/>
      <c r="L486" s="117"/>
      <c r="M486" s="84"/>
      <c r="O486" s="75" t="str">
        <f t="shared" si="83"/>
        <v/>
      </c>
      <c r="P486" s="75" t="str">
        <f t="shared" si="84"/>
        <v/>
      </c>
      <c r="Q486" s="75" t="str">
        <f t="shared" si="85"/>
        <v/>
      </c>
      <c r="R486" s="75" t="str">
        <f t="shared" si="86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82"/>
        <v/>
      </c>
      <c r="E487" s="85"/>
      <c r="F487" s="80" t="str">
        <f t="shared" si="87"/>
        <v/>
      </c>
      <c r="G487" s="118"/>
      <c r="H487" s="80" t="str">
        <f t="shared" si="88"/>
        <v/>
      </c>
      <c r="I487" s="80" t="str">
        <f t="shared" si="89"/>
        <v/>
      </c>
      <c r="J487" s="117"/>
      <c r="K487" s="117"/>
      <c r="L487" s="117"/>
      <c r="M487" s="84"/>
      <c r="O487" s="75" t="str">
        <f t="shared" si="83"/>
        <v/>
      </c>
      <c r="P487" s="75" t="str">
        <f t="shared" si="84"/>
        <v/>
      </c>
      <c r="Q487" s="75" t="str">
        <f t="shared" si="85"/>
        <v/>
      </c>
      <c r="R487" s="75" t="str">
        <f t="shared" si="86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82"/>
        <v/>
      </c>
      <c r="E488" s="85"/>
      <c r="F488" s="80" t="str">
        <f t="shared" si="87"/>
        <v/>
      </c>
      <c r="G488" s="118"/>
      <c r="H488" s="80" t="str">
        <f t="shared" si="88"/>
        <v/>
      </c>
      <c r="I488" s="80" t="str">
        <f t="shared" si="89"/>
        <v/>
      </c>
      <c r="J488" s="117"/>
      <c r="K488" s="117"/>
      <c r="L488" s="117"/>
      <c r="M488" s="84"/>
      <c r="O488" s="75" t="str">
        <f t="shared" si="83"/>
        <v/>
      </c>
      <c r="P488" s="75" t="str">
        <f t="shared" si="84"/>
        <v/>
      </c>
      <c r="Q488" s="75" t="str">
        <f t="shared" si="85"/>
        <v/>
      </c>
      <c r="R488" s="75" t="str">
        <f t="shared" si="86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82"/>
        <v/>
      </c>
      <c r="E489" s="85"/>
      <c r="F489" s="80" t="str">
        <f t="shared" si="87"/>
        <v/>
      </c>
      <c r="G489" s="118"/>
      <c r="H489" s="80" t="str">
        <f t="shared" si="88"/>
        <v/>
      </c>
      <c r="I489" s="80" t="str">
        <f t="shared" si="89"/>
        <v/>
      </c>
      <c r="J489" s="117"/>
      <c r="K489" s="117"/>
      <c r="L489" s="117"/>
      <c r="M489" s="84"/>
      <c r="O489" s="75" t="str">
        <f t="shared" si="83"/>
        <v/>
      </c>
      <c r="P489" s="75" t="str">
        <f t="shared" si="84"/>
        <v/>
      </c>
      <c r="Q489" s="75" t="str">
        <f t="shared" si="85"/>
        <v/>
      </c>
      <c r="R489" s="75" t="str">
        <f t="shared" si="86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82"/>
        <v/>
      </c>
      <c r="E490" s="85"/>
      <c r="F490" s="80" t="str">
        <f t="shared" si="87"/>
        <v/>
      </c>
      <c r="G490" s="118"/>
      <c r="H490" s="80" t="str">
        <f t="shared" si="88"/>
        <v/>
      </c>
      <c r="I490" s="80" t="str">
        <f t="shared" si="89"/>
        <v/>
      </c>
      <c r="J490" s="117"/>
      <c r="K490" s="117"/>
      <c r="L490" s="117"/>
      <c r="M490" s="84"/>
      <c r="O490" s="75" t="str">
        <f t="shared" si="83"/>
        <v/>
      </c>
      <c r="P490" s="75" t="str">
        <f t="shared" si="84"/>
        <v/>
      </c>
      <c r="Q490" s="75" t="str">
        <f t="shared" si="85"/>
        <v/>
      </c>
      <c r="R490" s="75" t="str">
        <f t="shared" si="86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82"/>
        <v/>
      </c>
      <c r="E491" s="85"/>
      <c r="F491" s="80" t="str">
        <f t="shared" si="87"/>
        <v/>
      </c>
      <c r="G491" s="118"/>
      <c r="H491" s="80" t="str">
        <f t="shared" si="88"/>
        <v/>
      </c>
      <c r="I491" s="80" t="str">
        <f t="shared" si="89"/>
        <v/>
      </c>
      <c r="J491" s="117"/>
      <c r="K491" s="117"/>
      <c r="L491" s="117"/>
      <c r="M491" s="84"/>
      <c r="O491" s="75" t="str">
        <f t="shared" si="83"/>
        <v/>
      </c>
      <c r="P491" s="75" t="str">
        <f t="shared" si="84"/>
        <v/>
      </c>
      <c r="Q491" s="75" t="str">
        <f t="shared" si="85"/>
        <v/>
      </c>
      <c r="R491" s="75" t="str">
        <f t="shared" si="86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82"/>
        <v/>
      </c>
      <c r="E492" s="85"/>
      <c r="F492" s="80" t="str">
        <f t="shared" si="87"/>
        <v/>
      </c>
      <c r="G492" s="118"/>
      <c r="H492" s="80" t="str">
        <f t="shared" si="88"/>
        <v/>
      </c>
      <c r="I492" s="80" t="str">
        <f t="shared" si="89"/>
        <v/>
      </c>
      <c r="J492" s="117"/>
      <c r="K492" s="117"/>
      <c r="L492" s="117"/>
      <c r="M492" s="84"/>
      <c r="O492" s="75" t="str">
        <f t="shared" si="83"/>
        <v/>
      </c>
      <c r="P492" s="75" t="str">
        <f t="shared" si="84"/>
        <v/>
      </c>
      <c r="Q492" s="75" t="str">
        <f t="shared" si="85"/>
        <v/>
      </c>
      <c r="R492" s="75" t="str">
        <f t="shared" si="86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82"/>
        <v/>
      </c>
      <c r="E493" s="85"/>
      <c r="F493" s="80" t="str">
        <f t="shared" si="87"/>
        <v/>
      </c>
      <c r="G493" s="118"/>
      <c r="H493" s="80" t="str">
        <f t="shared" si="88"/>
        <v/>
      </c>
      <c r="I493" s="80" t="str">
        <f t="shared" si="89"/>
        <v/>
      </c>
      <c r="J493" s="117"/>
      <c r="K493" s="117"/>
      <c r="L493" s="117"/>
      <c r="M493" s="84"/>
      <c r="O493" s="75" t="str">
        <f t="shared" si="83"/>
        <v/>
      </c>
      <c r="P493" s="75" t="str">
        <f t="shared" si="84"/>
        <v/>
      </c>
      <c r="Q493" s="75" t="str">
        <f t="shared" si="85"/>
        <v/>
      </c>
      <c r="R493" s="75" t="str">
        <f t="shared" si="86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82"/>
        <v/>
      </c>
      <c r="E494" s="85"/>
      <c r="F494" s="80" t="str">
        <f t="shared" si="87"/>
        <v/>
      </c>
      <c r="G494" s="118"/>
      <c r="H494" s="80" t="str">
        <f t="shared" si="88"/>
        <v/>
      </c>
      <c r="I494" s="80" t="str">
        <f t="shared" si="89"/>
        <v/>
      </c>
      <c r="J494" s="117"/>
      <c r="K494" s="117"/>
      <c r="L494" s="117"/>
      <c r="M494" s="84"/>
      <c r="O494" s="75" t="str">
        <f t="shared" si="83"/>
        <v/>
      </c>
      <c r="P494" s="75" t="str">
        <f t="shared" si="84"/>
        <v/>
      </c>
      <c r="Q494" s="75" t="str">
        <f t="shared" si="85"/>
        <v/>
      </c>
      <c r="R494" s="75" t="str">
        <f t="shared" si="86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82"/>
        <v/>
      </c>
      <c r="E495" s="85"/>
      <c r="F495" s="80" t="str">
        <f t="shared" si="87"/>
        <v/>
      </c>
      <c r="G495" s="118"/>
      <c r="H495" s="80" t="str">
        <f t="shared" si="88"/>
        <v/>
      </c>
      <c r="I495" s="80" t="str">
        <f t="shared" si="89"/>
        <v/>
      </c>
      <c r="J495" s="117"/>
      <c r="K495" s="117"/>
      <c r="L495" s="117"/>
      <c r="M495" s="84"/>
      <c r="O495" s="75" t="str">
        <f t="shared" si="83"/>
        <v/>
      </c>
      <c r="P495" s="75" t="str">
        <f t="shared" si="84"/>
        <v/>
      </c>
      <c r="Q495" s="75" t="str">
        <f t="shared" si="85"/>
        <v/>
      </c>
      <c r="R495" s="75" t="str">
        <f t="shared" si="86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82"/>
        <v/>
      </c>
      <c r="E496" s="85"/>
      <c r="F496" s="80" t="str">
        <f t="shared" si="87"/>
        <v/>
      </c>
      <c r="G496" s="118"/>
      <c r="H496" s="80" t="str">
        <f t="shared" si="88"/>
        <v/>
      </c>
      <c r="I496" s="80" t="str">
        <f t="shared" si="89"/>
        <v/>
      </c>
      <c r="J496" s="117"/>
      <c r="K496" s="117"/>
      <c r="L496" s="117"/>
      <c r="M496" s="84"/>
      <c r="O496" s="75" t="str">
        <f t="shared" si="83"/>
        <v/>
      </c>
      <c r="P496" s="75" t="str">
        <f t="shared" si="84"/>
        <v/>
      </c>
      <c r="Q496" s="75" t="str">
        <f t="shared" si="85"/>
        <v/>
      </c>
      <c r="R496" s="75" t="str">
        <f t="shared" si="86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82"/>
        <v/>
      </c>
      <c r="E497" s="85"/>
      <c r="F497" s="80" t="str">
        <f t="shared" si="87"/>
        <v/>
      </c>
      <c r="G497" s="118"/>
      <c r="H497" s="80" t="str">
        <f t="shared" si="88"/>
        <v/>
      </c>
      <c r="I497" s="80" t="str">
        <f t="shared" si="89"/>
        <v/>
      </c>
      <c r="J497" s="117"/>
      <c r="K497" s="117"/>
      <c r="L497" s="117"/>
      <c r="M497" s="84"/>
      <c r="O497" s="75" t="str">
        <f t="shared" si="83"/>
        <v/>
      </c>
      <c r="P497" s="75" t="str">
        <f t="shared" si="84"/>
        <v/>
      </c>
      <c r="Q497" s="75" t="str">
        <f t="shared" si="85"/>
        <v/>
      </c>
      <c r="R497" s="75" t="str">
        <f t="shared" si="86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82"/>
        <v/>
      </c>
      <c r="E498" s="85"/>
      <c r="F498" s="80" t="str">
        <f t="shared" si="87"/>
        <v/>
      </c>
      <c r="G498" s="118"/>
      <c r="H498" s="80" t="str">
        <f t="shared" si="88"/>
        <v/>
      </c>
      <c r="I498" s="80" t="str">
        <f t="shared" si="89"/>
        <v/>
      </c>
      <c r="J498" s="117"/>
      <c r="K498" s="117"/>
      <c r="L498" s="117"/>
      <c r="M498" s="84"/>
      <c r="O498" s="75" t="str">
        <f t="shared" si="83"/>
        <v/>
      </c>
      <c r="P498" s="75" t="str">
        <f t="shared" si="84"/>
        <v/>
      </c>
      <c r="Q498" s="75" t="str">
        <f t="shared" si="85"/>
        <v/>
      </c>
      <c r="R498" s="75" t="str">
        <f t="shared" si="86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82"/>
        <v/>
      </c>
      <c r="E499" s="85"/>
      <c r="F499" s="80" t="str">
        <f t="shared" si="87"/>
        <v/>
      </c>
      <c r="G499" s="118"/>
      <c r="H499" s="80" t="str">
        <f t="shared" si="88"/>
        <v/>
      </c>
      <c r="I499" s="80" t="str">
        <f t="shared" si="89"/>
        <v/>
      </c>
      <c r="J499" s="117"/>
      <c r="K499" s="117"/>
      <c r="L499" s="117"/>
      <c r="M499" s="84"/>
      <c r="O499" s="75" t="str">
        <f t="shared" si="83"/>
        <v/>
      </c>
      <c r="P499" s="75" t="str">
        <f t="shared" si="84"/>
        <v/>
      </c>
      <c r="Q499" s="75" t="str">
        <f t="shared" si="85"/>
        <v/>
      </c>
      <c r="R499" s="75" t="str">
        <f t="shared" si="86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82"/>
        <v/>
      </c>
      <c r="E500" s="85"/>
      <c r="F500" s="80" t="str">
        <f t="shared" si="87"/>
        <v/>
      </c>
      <c r="G500" s="118"/>
      <c r="H500" s="80" t="str">
        <f t="shared" si="88"/>
        <v/>
      </c>
      <c r="I500" s="80" t="str">
        <f t="shared" si="89"/>
        <v/>
      </c>
      <c r="J500" s="117"/>
      <c r="K500" s="117"/>
      <c r="L500" s="117"/>
      <c r="M500" s="84"/>
      <c r="O500" s="75" t="str">
        <f t="shared" si="83"/>
        <v/>
      </c>
      <c r="P500" s="75" t="str">
        <f t="shared" si="84"/>
        <v/>
      </c>
      <c r="Q500" s="75" t="str">
        <f t="shared" si="85"/>
        <v/>
      </c>
      <c r="R500" s="75" t="str">
        <f t="shared" si="86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82"/>
        <v/>
      </c>
      <c r="E501" s="85"/>
      <c r="F501" s="80" t="str">
        <f t="shared" si="87"/>
        <v/>
      </c>
      <c r="G501" s="118"/>
      <c r="H501" s="80" t="str">
        <f t="shared" si="88"/>
        <v/>
      </c>
      <c r="I501" s="80" t="str">
        <f t="shared" si="89"/>
        <v/>
      </c>
      <c r="J501" s="117"/>
      <c r="K501" s="117"/>
      <c r="L501" s="117"/>
      <c r="M501" s="84"/>
      <c r="O501" s="75" t="str">
        <f t="shared" si="83"/>
        <v/>
      </c>
      <c r="P501" s="75" t="str">
        <f t="shared" si="84"/>
        <v/>
      </c>
      <c r="Q501" s="75" t="str">
        <f t="shared" si="85"/>
        <v/>
      </c>
      <c r="R501" s="75" t="str">
        <f t="shared" si="86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selectLockedCells="1"/>
  <sortState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D3" sqref="D3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57" t="s">
        <v>663</v>
      </c>
      <c r="B1" s="357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5254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5107</v>
      </c>
      <c r="H2" s="332" t="s">
        <v>5268</v>
      </c>
      <c r="I2" s="332" t="s">
        <v>5269</v>
      </c>
      <c r="J2" s="332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5075</v>
      </c>
      <c r="R2" s="78" t="s">
        <v>636</v>
      </c>
      <c r="S2" s="78" t="s">
        <v>637</v>
      </c>
      <c r="T2" s="223"/>
    </row>
    <row r="3" spans="1:33" ht="48.75" customHeight="1">
      <c r="A3" s="85">
        <v>52</v>
      </c>
      <c r="B3" s="80" t="str">
        <f t="shared" ref="B3" si="0">IFERROR(VLOOKUP(A3,$U$6:$V$23,2,FALSE),"")</f>
        <v>Ostale pomoći</v>
      </c>
      <c r="C3" s="85">
        <v>3213</v>
      </c>
      <c r="D3" s="80" t="str">
        <f>IFERROR(VLOOKUP(C3,$X$5:$Z$129,2,FALSE),"")</f>
        <v>Stručno usavršavanje zaposlenika</v>
      </c>
      <c r="E3" s="118" t="s">
        <v>707</v>
      </c>
      <c r="F3" s="80" t="str">
        <f>IFERROR(VLOOKUP(E3,$AD$6:$AE$1090,2,FALSE),"")</f>
        <v>ERASMUS+ projekt individualne mobilnosti nastavnog i nenastavnog osoblja kroz boravak na inozemnim ustanovama</v>
      </c>
      <c r="G3" s="80" t="str">
        <f>IFERROR(VLOOKUP(E3,$AD$6:$AG$1090,4,FALSE),"")</f>
        <v>0942</v>
      </c>
      <c r="H3" s="117">
        <v>15218</v>
      </c>
      <c r="I3" s="117">
        <v>0</v>
      </c>
      <c r="J3" s="117">
        <v>12361</v>
      </c>
      <c r="K3" s="367" t="s">
        <v>5283</v>
      </c>
      <c r="L3" s="129" t="s">
        <v>5279</v>
      </c>
      <c r="M3" s="129" t="s">
        <v>5280</v>
      </c>
      <c r="N3" s="130" t="s">
        <v>5281</v>
      </c>
      <c r="O3" s="366" t="s">
        <v>5282</v>
      </c>
      <c r="P3" s="117"/>
      <c r="R3" s="75" t="str">
        <f>LEFT(C3,3)</f>
        <v>321</v>
      </c>
      <c r="S3" s="75" t="str">
        <f>LEFT(C3,2)</f>
        <v>32</v>
      </c>
      <c r="T3" s="75" t="str">
        <f>MID(G3,2,2)</f>
        <v>94</v>
      </c>
    </row>
    <row r="4" spans="1:33">
      <c r="A4" s="85"/>
      <c r="B4" s="80" t="str">
        <f t="shared" ref="B4:B67" si="1">IFERROR(VLOOKUP(A4,$U$6:$V$23,2,FALSE),"")</f>
        <v/>
      </c>
      <c r="C4" s="85"/>
      <c r="D4" s="80" t="str">
        <f t="shared" ref="D4:D67" si="2">IFERROR(VLOOKUP(C4,$X$5:$Z$129,2,FALSE),"")</f>
        <v/>
      </c>
      <c r="E4" s="118"/>
      <c r="F4" s="80" t="str">
        <f t="shared" ref="F4:F67" si="3">IFERROR(VLOOKUP(E4,$AD$6:$AE$1090,2,FALSE),"")</f>
        <v/>
      </c>
      <c r="G4" s="80" t="str">
        <f t="shared" ref="G4:G67" si="4">IFERROR(VLOOKUP(E4,$AD$6:$AG$1090,4,FALSE),"")</f>
        <v/>
      </c>
      <c r="H4" s="117"/>
      <c r="I4" s="117"/>
      <c r="J4" s="117"/>
      <c r="K4" s="130"/>
      <c r="L4" s="129"/>
      <c r="M4" s="129"/>
      <c r="N4" s="130"/>
      <c r="O4" s="307"/>
      <c r="P4" s="84"/>
      <c r="R4" s="75" t="str">
        <f t="shared" ref="R4:R67" si="5">LEFT(C4,3)</f>
        <v/>
      </c>
      <c r="S4" s="75" t="str">
        <f t="shared" ref="S4:S67" si="6">LEFT(C4,2)</f>
        <v/>
      </c>
      <c r="T4" s="75" t="str">
        <f t="shared" ref="T4:T67" si="7">MID(G4,2,2)</f>
        <v/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1778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2013</v>
      </c>
      <c r="AE36" s="75" t="s">
        <v>2014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3023</v>
      </c>
      <c r="AE42" s="75" t="s">
        <v>3024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3025</v>
      </c>
      <c r="AE43" s="75" t="s">
        <v>3026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3027</v>
      </c>
      <c r="AE44" s="75" t="s">
        <v>3028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3029</v>
      </c>
      <c r="AE57" s="75" t="s">
        <v>3030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2015</v>
      </c>
      <c r="AE58" s="75" t="s">
        <v>2016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2017</v>
      </c>
      <c r="AE59" s="75" t="s">
        <v>2018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2019</v>
      </c>
      <c r="AE60" s="75" t="s">
        <v>2020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2021</v>
      </c>
      <c r="AE61" s="75" t="s">
        <v>2022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2023</v>
      </c>
      <c r="AE62" s="75" t="s">
        <v>2024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2025</v>
      </c>
      <c r="AE63" s="75" t="s">
        <v>2026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2027</v>
      </c>
      <c r="AE64" s="75" t="s">
        <v>2028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2029</v>
      </c>
      <c r="AE65" s="75" t="s">
        <v>2030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2031</v>
      </c>
      <c r="AE66" s="75" t="s">
        <v>2032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2033</v>
      </c>
      <c r="AE67" s="75" t="s">
        <v>2034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2035</v>
      </c>
      <c r="AE68" s="75" t="s">
        <v>2036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2037</v>
      </c>
      <c r="AE69" s="75" t="s">
        <v>2038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2039</v>
      </c>
      <c r="AE70" s="75" t="s">
        <v>2040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2041</v>
      </c>
      <c r="AE71" s="75" t="s">
        <v>2042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2043</v>
      </c>
      <c r="AE72" s="75" t="s">
        <v>2044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2045</v>
      </c>
      <c r="AE73" s="75" t="s">
        <v>2046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2047</v>
      </c>
      <c r="AE74" s="75" t="s">
        <v>2048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2049</v>
      </c>
      <c r="AE75" s="75" t="s">
        <v>2050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2051</v>
      </c>
      <c r="AE76" s="75" t="s">
        <v>2052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2053</v>
      </c>
      <c r="AE77" s="75" t="s">
        <v>2054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2055</v>
      </c>
      <c r="AE78" s="75" t="s">
        <v>2056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2057</v>
      </c>
      <c r="AE79" s="75" t="s">
        <v>2058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2059</v>
      </c>
      <c r="AE80" s="75" t="s">
        <v>2060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2061</v>
      </c>
      <c r="AE81" s="75" t="s">
        <v>2062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2063</v>
      </c>
      <c r="AE82" s="75" t="s">
        <v>2064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2065</v>
      </c>
      <c r="AE83" s="75" t="s">
        <v>2066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3031</v>
      </c>
      <c r="AE84" s="75" t="s">
        <v>3032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3033</v>
      </c>
      <c r="AE85" s="75" t="s">
        <v>3034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3035</v>
      </c>
      <c r="AE86" s="75" t="s">
        <v>3036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3037</v>
      </c>
      <c r="AE87" s="75" t="s">
        <v>3038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3039</v>
      </c>
      <c r="AE88" s="75" t="s">
        <v>3040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3041</v>
      </c>
      <c r="AE89" s="75" t="s">
        <v>3042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3043</v>
      </c>
      <c r="AE90" s="75" t="s">
        <v>3044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3045</v>
      </c>
      <c r="AE91" s="75" t="s">
        <v>3046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3047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3048</v>
      </c>
      <c r="AE95" s="75" t="s">
        <v>3049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3050</v>
      </c>
      <c r="AE96" s="75" t="s">
        <v>3051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3052</v>
      </c>
      <c r="AE97" s="75" t="s">
        <v>3053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3054</v>
      </c>
      <c r="AE98" s="75" t="s">
        <v>3055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2067</v>
      </c>
      <c r="AE144" s="75" t="s">
        <v>2068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2069</v>
      </c>
      <c r="AE145" s="75" t="s">
        <v>2070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2071</v>
      </c>
      <c r="AE146" s="75" t="s">
        <v>2072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2073</v>
      </c>
      <c r="AE147" s="75" t="s">
        <v>2074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2075</v>
      </c>
      <c r="AE148" s="75" t="s">
        <v>2076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2077</v>
      </c>
      <c r="AE149" s="75" t="s">
        <v>2078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2079</v>
      </c>
      <c r="AE150" s="75" t="s">
        <v>2080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2081</v>
      </c>
      <c r="AE151" s="75" t="s">
        <v>2082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2083</v>
      </c>
      <c r="AE152" s="75" t="s">
        <v>2084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2085</v>
      </c>
      <c r="AE153" s="75" t="s">
        <v>2086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2087</v>
      </c>
      <c r="AE154" s="75" t="s">
        <v>2030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2088</v>
      </c>
      <c r="AE155" s="75" t="s">
        <v>2089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2090</v>
      </c>
      <c r="AE156" s="75" t="s">
        <v>2091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2092</v>
      </c>
      <c r="AE157" s="75" t="s">
        <v>2093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2094</v>
      </c>
      <c r="AE158" s="75" t="s">
        <v>2095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2096</v>
      </c>
      <c r="AE159" s="75" t="s">
        <v>2097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2098</v>
      </c>
      <c r="AE160" s="75" t="s">
        <v>2099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2100</v>
      </c>
      <c r="AE161" s="75" t="s">
        <v>2101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2102</v>
      </c>
      <c r="AE162" s="75" t="s">
        <v>2103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2104</v>
      </c>
      <c r="AE163" s="75" t="s">
        <v>2105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2106</v>
      </c>
      <c r="AE164" s="75" t="s">
        <v>2107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2108</v>
      </c>
      <c r="AE165" s="75" t="s">
        <v>2109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2110</v>
      </c>
      <c r="AE166" s="75" t="s">
        <v>2111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2112</v>
      </c>
      <c r="AE167" s="75" t="s">
        <v>2113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2114</v>
      </c>
      <c r="AE168" s="75" t="s">
        <v>2115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2116</v>
      </c>
      <c r="AE169" s="75" t="s">
        <v>2117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2118</v>
      </c>
      <c r="AE170" s="75" t="s">
        <v>2119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2120</v>
      </c>
      <c r="AE171" s="75" t="s">
        <v>2121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2122</v>
      </c>
      <c r="AE172" s="75" t="s">
        <v>2123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2124</v>
      </c>
      <c r="AE173" s="75" t="s">
        <v>2125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2126</v>
      </c>
      <c r="AE174" s="75" t="s">
        <v>2127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2128</v>
      </c>
      <c r="AE175" s="75" t="s">
        <v>2129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2130</v>
      </c>
      <c r="AE176" s="75" t="s">
        <v>2131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2132</v>
      </c>
      <c r="AE177" s="75" t="s">
        <v>2133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2134</v>
      </c>
      <c r="AE178" s="75" t="s">
        <v>2135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2136</v>
      </c>
      <c r="AE179" s="75" t="s">
        <v>2137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2138</v>
      </c>
      <c r="AE180" s="75" t="s">
        <v>2139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2140</v>
      </c>
      <c r="AE181" s="75" t="s">
        <v>2141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2142</v>
      </c>
      <c r="AE182" s="75" t="s">
        <v>2143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2144</v>
      </c>
      <c r="AE183" s="75" t="s">
        <v>2145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2146</v>
      </c>
      <c r="AE184" s="75" t="s">
        <v>2147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2148</v>
      </c>
      <c r="AE185" s="75" t="s">
        <v>2149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2150</v>
      </c>
      <c r="AE186" s="75" t="s">
        <v>2151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2152</v>
      </c>
      <c r="AE187" s="75" t="s">
        <v>2153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2154</v>
      </c>
      <c r="AE188" s="75" t="s">
        <v>2155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2156</v>
      </c>
      <c r="AE189" s="75" t="s">
        <v>2157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2158</v>
      </c>
      <c r="AE190" s="75" t="s">
        <v>2159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2160</v>
      </c>
      <c r="AE191" s="75" t="s">
        <v>2161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2162</v>
      </c>
      <c r="AE192" s="75" t="s">
        <v>2163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2164</v>
      </c>
      <c r="AE193" s="75" t="s">
        <v>2165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2166</v>
      </c>
      <c r="AE194" s="75" t="s">
        <v>2167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2168</v>
      </c>
      <c r="AE195" s="75" t="s">
        <v>2169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2170</v>
      </c>
      <c r="AE196" s="75" t="s">
        <v>2171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2172</v>
      </c>
      <c r="AE197" s="75" t="s">
        <v>2173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3056</v>
      </c>
      <c r="AE198" s="75" t="s">
        <v>3057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3058</v>
      </c>
      <c r="AE199" s="75" t="s">
        <v>3059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3060</v>
      </c>
      <c r="AE200" s="75" t="s">
        <v>3061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3062</v>
      </c>
      <c r="AE201" s="75" t="s">
        <v>3063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3064</v>
      </c>
      <c r="AE202" s="75" t="s">
        <v>3065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3066</v>
      </c>
      <c r="AE203" s="75" t="s">
        <v>3067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3068</v>
      </c>
      <c r="AE204" s="75" t="s">
        <v>2514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3069</v>
      </c>
      <c r="AE205" s="75" t="s">
        <v>3070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3071</v>
      </c>
      <c r="AE206" s="75" t="s">
        <v>3072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3073</v>
      </c>
      <c r="AE207" s="75" t="s">
        <v>3074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3075</v>
      </c>
      <c r="AE208" s="75" t="s">
        <v>3076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3077</v>
      </c>
      <c r="AE209" s="75" t="s">
        <v>3078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3079</v>
      </c>
      <c r="AE210" s="75" t="s">
        <v>3080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3081</v>
      </c>
      <c r="AE211" s="75" t="s">
        <v>3082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3083</v>
      </c>
      <c r="AE212" s="75" t="s">
        <v>3084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3085</v>
      </c>
      <c r="AE213" s="75" t="s">
        <v>3086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3087</v>
      </c>
      <c r="AE214" s="75" t="s">
        <v>3088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3089</v>
      </c>
      <c r="AE215" s="75" t="s">
        <v>3090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3091</v>
      </c>
      <c r="AE216" s="75" t="s">
        <v>3092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3093</v>
      </c>
      <c r="AE217" s="75" t="s">
        <v>3094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3095</v>
      </c>
      <c r="AE218" s="75" t="s">
        <v>3096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2174</v>
      </c>
      <c r="AE219" s="75" t="s">
        <v>2175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2176</v>
      </c>
      <c r="AE220" s="75" t="s">
        <v>2177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2178</v>
      </c>
      <c r="AE221" s="75" t="s">
        <v>2179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2180</v>
      </c>
      <c r="AE222" s="75" t="s">
        <v>2181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2182</v>
      </c>
      <c r="AE223" s="75" t="s">
        <v>2183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2184</v>
      </c>
      <c r="AE224" s="75" t="s">
        <v>2185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2186</v>
      </c>
      <c r="AE225" s="75" t="s">
        <v>2187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2188</v>
      </c>
      <c r="AE226" s="75" t="s">
        <v>2189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2190</v>
      </c>
      <c r="AE227" s="75" t="s">
        <v>2191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2192</v>
      </c>
      <c r="AE228" s="75" t="s">
        <v>2193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2194</v>
      </c>
      <c r="AE229" s="75" t="s">
        <v>2195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2196</v>
      </c>
      <c r="AE230" s="75" t="s">
        <v>2197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2198</v>
      </c>
      <c r="AE231" s="75" t="s">
        <v>2199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2200</v>
      </c>
      <c r="AE232" s="75" t="s">
        <v>2201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3097</v>
      </c>
      <c r="AE233" s="75" t="s">
        <v>3098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3099</v>
      </c>
      <c r="AE234" s="75" t="s">
        <v>3100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3101</v>
      </c>
      <c r="AE235" s="75" t="s">
        <v>3102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3103</v>
      </c>
      <c r="AE236" s="75" t="s">
        <v>3104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2202</v>
      </c>
      <c r="AE249" s="75" t="s">
        <v>2203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2204</v>
      </c>
      <c r="AE250" s="75" t="s">
        <v>2205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2206</v>
      </c>
      <c r="AE251" s="75" t="s">
        <v>2207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2208</v>
      </c>
      <c r="AE252" s="75" t="s">
        <v>2209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2210</v>
      </c>
      <c r="AE253" s="75" t="s">
        <v>2211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2212</v>
      </c>
      <c r="AE254" s="75" t="s">
        <v>2213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2214</v>
      </c>
      <c r="AE255" s="75" t="s">
        <v>2215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2216</v>
      </c>
      <c r="AE256" s="75" t="s">
        <v>2217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3105</v>
      </c>
      <c r="AE257" s="75" t="s">
        <v>3106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3107</v>
      </c>
      <c r="AE258" s="75" t="s">
        <v>3108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3109</v>
      </c>
      <c r="AE259" s="75" t="s">
        <v>3110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3111</v>
      </c>
      <c r="AE260" s="75" t="s">
        <v>3112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3113</v>
      </c>
      <c r="AE261" s="75" t="s">
        <v>3114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3115</v>
      </c>
      <c r="AE262" s="75" t="s">
        <v>3116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2218</v>
      </c>
      <c r="AE267" s="75" t="s">
        <v>2219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2220</v>
      </c>
      <c r="AE268" s="75" t="s">
        <v>2221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2222</v>
      </c>
      <c r="AE269" s="75" t="s">
        <v>2223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2224</v>
      </c>
      <c r="AE270" s="75" t="s">
        <v>2225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2226</v>
      </c>
      <c r="AE271" s="75" t="s">
        <v>2227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3117</v>
      </c>
      <c r="AE272" s="75" t="s">
        <v>3118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3119</v>
      </c>
      <c r="AE273" s="75" t="s">
        <v>3120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3121</v>
      </c>
      <c r="AE274" s="75" t="s">
        <v>3122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3123</v>
      </c>
      <c r="AE275" s="75" t="s">
        <v>2227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3124</v>
      </c>
      <c r="AE276" s="75" t="s">
        <v>3125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3126</v>
      </c>
      <c r="AE277" s="75" t="s">
        <v>3127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3128</v>
      </c>
      <c r="AE278" s="75" t="s">
        <v>3129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3130</v>
      </c>
      <c r="AE279" s="75" t="s">
        <v>3131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2228</v>
      </c>
      <c r="AE283" s="75" t="s">
        <v>2229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2230</v>
      </c>
      <c r="AE284" s="75" t="s">
        <v>2231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2232</v>
      </c>
      <c r="AE285" s="75" t="s">
        <v>2233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2234</v>
      </c>
      <c r="AE286" s="75" t="s">
        <v>2235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2236</v>
      </c>
      <c r="AE287" s="75" t="s">
        <v>2237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2238</v>
      </c>
      <c r="AE288" s="75" t="s">
        <v>2239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2240</v>
      </c>
      <c r="AE289" s="75" t="s">
        <v>2241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2242</v>
      </c>
      <c r="AE290" s="75" t="s">
        <v>2243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2244</v>
      </c>
      <c r="AE291" s="75" t="s">
        <v>2245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3132</v>
      </c>
      <c r="AE292" s="75" t="s">
        <v>3133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3134</v>
      </c>
      <c r="AE293" s="75" t="s">
        <v>3135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3136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3137</v>
      </c>
      <c r="AE297" s="75" t="s">
        <v>3138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3139</v>
      </c>
      <c r="AE303" s="75" t="s">
        <v>3140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2246</v>
      </c>
      <c r="AE350" s="75" t="s">
        <v>2247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2248</v>
      </c>
      <c r="AE351" s="75" t="s">
        <v>2249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2250</v>
      </c>
      <c r="AE352" s="75" t="s">
        <v>2251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2252</v>
      </c>
      <c r="AE353" s="75" t="s">
        <v>2253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2254</v>
      </c>
      <c r="AE354" s="75" t="s">
        <v>2255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2256</v>
      </c>
      <c r="AE355" s="75" t="s">
        <v>2257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2258</v>
      </c>
      <c r="AE356" s="75" t="s">
        <v>2259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2260</v>
      </c>
      <c r="AE357" s="75" t="s">
        <v>2261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2262</v>
      </c>
      <c r="AE358" s="75" t="s">
        <v>2263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2264</v>
      </c>
      <c r="AE359" s="75" t="s">
        <v>2265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2266</v>
      </c>
      <c r="AE360" s="75" t="s">
        <v>2267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2268</v>
      </c>
      <c r="AE361" s="75" t="s">
        <v>2269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2270</v>
      </c>
      <c r="AE362" s="75" t="s">
        <v>2271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2272</v>
      </c>
      <c r="AE363" s="75" t="s">
        <v>2273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2274</v>
      </c>
      <c r="AE364" s="75" t="s">
        <v>2275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2276</v>
      </c>
      <c r="AE365" s="75" t="s">
        <v>2277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2278</v>
      </c>
      <c r="AE366" s="75" t="s">
        <v>2279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2280</v>
      </c>
      <c r="AE367" s="75" t="s">
        <v>2281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2282</v>
      </c>
      <c r="AE368" s="75" t="s">
        <v>2283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2284</v>
      </c>
      <c r="AE369" s="75" t="s">
        <v>2285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2286</v>
      </c>
      <c r="AE370" s="75" t="s">
        <v>2287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2288</v>
      </c>
      <c r="AE371" s="75" t="s">
        <v>2289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2290</v>
      </c>
      <c r="AE372" s="75" t="s">
        <v>2291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2292</v>
      </c>
      <c r="AE373" s="75" t="s">
        <v>2293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2294</v>
      </c>
      <c r="AE374" s="75" t="s">
        <v>2295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2296</v>
      </c>
      <c r="AE375" s="75" t="s">
        <v>2297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2298</v>
      </c>
      <c r="AE376" s="75" t="s">
        <v>2299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2300</v>
      </c>
      <c r="AE377" s="75" t="s">
        <v>2301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2302</v>
      </c>
      <c r="AE378" s="75" t="s">
        <v>2303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2304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2305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2306</v>
      </c>
      <c r="AE381" s="75" t="s">
        <v>2307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2308</v>
      </c>
      <c r="AE382" s="75" t="s">
        <v>2309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2310</v>
      </c>
      <c r="AE383" s="75" t="s">
        <v>2311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2312</v>
      </c>
      <c r="AE384" s="75" t="s">
        <v>2313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2314</v>
      </c>
      <c r="AE385" s="75" t="s">
        <v>2315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2316</v>
      </c>
      <c r="AE386" s="75" t="s">
        <v>2317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2318</v>
      </c>
      <c r="AE387" s="75" t="s">
        <v>2319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2320</v>
      </c>
      <c r="AE388" s="75" t="s">
        <v>2321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2322</v>
      </c>
      <c r="AE389" s="75" t="s">
        <v>2323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2324</v>
      </c>
      <c r="AE390" s="75" t="s">
        <v>2325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3141</v>
      </c>
      <c r="AE391" s="75" t="s">
        <v>3142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3143</v>
      </c>
      <c r="AE392" s="75" t="s">
        <v>3144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3145</v>
      </c>
      <c r="AE393" s="75" t="s">
        <v>3146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3147</v>
      </c>
      <c r="AE394" s="75" t="s">
        <v>3148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3149</v>
      </c>
      <c r="AE395" s="75" t="s">
        <v>3150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3151</v>
      </c>
      <c r="AE396" s="75" t="s">
        <v>3152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3153</v>
      </c>
      <c r="AE397" s="75" t="s">
        <v>3154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3155</v>
      </c>
      <c r="AE398" s="75" t="s">
        <v>3156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3157</v>
      </c>
      <c r="AE399" s="75" t="s">
        <v>3158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3159</v>
      </c>
      <c r="AE400" s="75" t="s">
        <v>3160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3161</v>
      </c>
      <c r="AE401" s="75" t="s">
        <v>3162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3163</v>
      </c>
      <c r="AE402" s="75" t="s">
        <v>3164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3165</v>
      </c>
      <c r="AE403" s="75" t="s">
        <v>3166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3167</v>
      </c>
      <c r="AE404" s="75" t="s">
        <v>3168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3169</v>
      </c>
      <c r="AE405" s="75" t="s">
        <v>3170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3171</v>
      </c>
      <c r="AE406" s="75" t="s">
        <v>3172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3173</v>
      </c>
      <c r="AE407" s="75" t="s">
        <v>3174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3175</v>
      </c>
      <c r="AE408" s="75" t="s">
        <v>3176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3177</v>
      </c>
      <c r="AE409" s="75" t="s">
        <v>3178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3179</v>
      </c>
      <c r="AE410" s="75" t="s">
        <v>3180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3181</v>
      </c>
      <c r="AE411" s="75" t="s">
        <v>3182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3183</v>
      </c>
      <c r="AE412" s="75" t="s">
        <v>3184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3185</v>
      </c>
      <c r="AE413" s="75" t="s">
        <v>3186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3187</v>
      </c>
      <c r="AE414" s="75" t="s">
        <v>3188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3189</v>
      </c>
      <c r="AE418" s="75" t="s">
        <v>3190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3191</v>
      </c>
      <c r="AE419" s="75" t="s">
        <v>3192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3193</v>
      </c>
      <c r="AE420" s="75" t="s">
        <v>3194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3195</v>
      </c>
      <c r="AE421" s="75" t="s">
        <v>3196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2326</v>
      </c>
      <c r="AE522" s="75" t="s">
        <v>2327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2328</v>
      </c>
      <c r="AE523" s="75" t="s">
        <v>2329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2330</v>
      </c>
      <c r="AE524" s="75" t="s">
        <v>2331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2332</v>
      </c>
      <c r="AE525" s="75" t="s">
        <v>2333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2334</v>
      </c>
      <c r="AE526" s="75" t="s">
        <v>2335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2336</v>
      </c>
      <c r="AE527" s="75" t="s">
        <v>2337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2338</v>
      </c>
      <c r="AE528" s="75" t="s">
        <v>2339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2340</v>
      </c>
      <c r="AE529" s="75" t="s">
        <v>2341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2342</v>
      </c>
      <c r="AE530" s="75" t="s">
        <v>2343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2344</v>
      </c>
      <c r="AE531" s="75" t="s">
        <v>2345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2346</v>
      </c>
      <c r="AE532" s="75" t="s">
        <v>2347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2348</v>
      </c>
      <c r="AE533" s="75" t="s">
        <v>2349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2350</v>
      </c>
      <c r="AE534" s="75" t="s">
        <v>2351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2352</v>
      </c>
      <c r="AE535" s="75" t="s">
        <v>2353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2354</v>
      </c>
      <c r="AE536" s="75" t="s">
        <v>2355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2356</v>
      </c>
      <c r="AE537" s="75" t="s">
        <v>2357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2358</v>
      </c>
      <c r="AE538" s="75" t="s">
        <v>2359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2360</v>
      </c>
      <c r="AE539" s="75" t="s">
        <v>2361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2362</v>
      </c>
      <c r="AE540" s="75" t="s">
        <v>2363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2364</v>
      </c>
      <c r="AE541" s="75" t="s">
        <v>2365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2366</v>
      </c>
      <c r="AE542" s="75" t="s">
        <v>2367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2368</v>
      </c>
      <c r="AE543" s="75" t="s">
        <v>2369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2370</v>
      </c>
      <c r="AE544" s="75" t="s">
        <v>2371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2372</v>
      </c>
      <c r="AE545" s="75" t="s">
        <v>2373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2374</v>
      </c>
      <c r="AE546" s="75" t="s">
        <v>2375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2376</v>
      </c>
      <c r="AE547" s="75" t="s">
        <v>2377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2378</v>
      </c>
      <c r="AE548" s="75" t="s">
        <v>2379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2380</v>
      </c>
      <c r="AE549" s="75" t="s">
        <v>2381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2382</v>
      </c>
      <c r="AE550" s="75" t="s">
        <v>2383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2384</v>
      </c>
      <c r="AE551" s="75" t="s">
        <v>2385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2386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2387</v>
      </c>
      <c r="AE553" s="75" t="s">
        <v>2388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2389</v>
      </c>
      <c r="AE554" s="75" t="s">
        <v>2390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2391</v>
      </c>
      <c r="AE555" s="75" t="s">
        <v>2392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2393</v>
      </c>
      <c r="AE556" s="75" t="s">
        <v>2394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2395</v>
      </c>
      <c r="AE557" s="75" t="s">
        <v>2396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2397</v>
      </c>
      <c r="AE558" s="75" t="s">
        <v>2398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2399</v>
      </c>
      <c r="AE559" s="75" t="s">
        <v>2400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2401</v>
      </c>
      <c r="AE560" s="75" t="s">
        <v>2402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2403</v>
      </c>
      <c r="AE561" s="75" t="s">
        <v>2404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2405</v>
      </c>
      <c r="AE562" s="75" t="s">
        <v>2406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2407</v>
      </c>
      <c r="AE563" s="75" t="s">
        <v>2408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2409</v>
      </c>
      <c r="AE564" s="75" t="s">
        <v>2410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2411</v>
      </c>
      <c r="AE565" s="75" t="s">
        <v>2412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2413</v>
      </c>
      <c r="AE566" s="75" t="s">
        <v>2414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2415</v>
      </c>
      <c r="AE567" s="75" t="s">
        <v>2416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2417</v>
      </c>
      <c r="AE568" s="75" t="s">
        <v>2418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2419</v>
      </c>
      <c r="AE569" s="75" t="s">
        <v>2420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2421</v>
      </c>
      <c r="AE570" s="75" t="s">
        <v>2422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2423</v>
      </c>
      <c r="AE571" s="75" t="s">
        <v>2424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2425</v>
      </c>
      <c r="AE572" s="75" t="s">
        <v>2426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2427</v>
      </c>
      <c r="AE573" s="75" t="s">
        <v>2428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2429</v>
      </c>
      <c r="AE574" s="75" t="s">
        <v>2430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2431</v>
      </c>
      <c r="AE575" s="75" t="s">
        <v>2432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2433</v>
      </c>
      <c r="AE576" s="75" t="s">
        <v>2434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2435</v>
      </c>
      <c r="AE577" s="75" t="s">
        <v>2436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2437</v>
      </c>
      <c r="AE578" s="75" t="s">
        <v>2438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2439</v>
      </c>
      <c r="AE579" s="75" t="s">
        <v>2440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2441</v>
      </c>
      <c r="AE580" s="75" t="s">
        <v>2442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2443</v>
      </c>
      <c r="AE581" s="75" t="s">
        <v>2444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2445</v>
      </c>
      <c r="AE582" s="75" t="s">
        <v>2446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2447</v>
      </c>
      <c r="AE583" s="75" t="s">
        <v>2448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2449</v>
      </c>
      <c r="AE584" s="75" t="s">
        <v>2450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2451</v>
      </c>
      <c r="AE585" s="75" t="s">
        <v>2452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2453</v>
      </c>
      <c r="AE586" s="75" t="s">
        <v>2454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2455</v>
      </c>
      <c r="AE587" s="75" t="s">
        <v>2456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2457</v>
      </c>
      <c r="AE588" s="75" t="s">
        <v>2458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2459</v>
      </c>
      <c r="AE589" s="75" t="s">
        <v>2460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2461</v>
      </c>
      <c r="AE590" s="75" t="s">
        <v>2462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2463</v>
      </c>
      <c r="AE591" s="75" t="s">
        <v>2464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2465</v>
      </c>
      <c r="AE592" s="75" t="s">
        <v>2466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2467</v>
      </c>
      <c r="AE593" s="75" t="s">
        <v>2468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2469</v>
      </c>
      <c r="AE594" s="75" t="s">
        <v>2470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2471</v>
      </c>
      <c r="AE595" s="75" t="s">
        <v>2472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2473</v>
      </c>
      <c r="AE596" s="75" t="s">
        <v>2474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2475</v>
      </c>
      <c r="AE597" s="75" t="s">
        <v>2476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2477</v>
      </c>
      <c r="AE598" s="75" t="s">
        <v>2478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2479</v>
      </c>
      <c r="AE599" s="75" t="s">
        <v>2480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2481</v>
      </c>
      <c r="AE600" s="75" t="s">
        <v>2482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2483</v>
      </c>
      <c r="AE601" s="75" t="s">
        <v>2484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2485</v>
      </c>
      <c r="AE602" s="75" t="s">
        <v>2486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2487</v>
      </c>
      <c r="AE603" s="75" t="s">
        <v>2488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2489</v>
      </c>
      <c r="AE604" s="75" t="s">
        <v>2490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2491</v>
      </c>
      <c r="AE605" s="75" t="s">
        <v>2492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2493</v>
      </c>
      <c r="AE606" s="75" t="s">
        <v>2494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2495</v>
      </c>
      <c r="AE607" s="75" t="s">
        <v>2496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2497</v>
      </c>
      <c r="AE608" s="75" t="s">
        <v>2498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2499</v>
      </c>
      <c r="AE609" s="75" t="s">
        <v>2500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2501</v>
      </c>
      <c r="AE610" s="75" t="s">
        <v>2502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2503</v>
      </c>
      <c r="AE611" s="75" t="s">
        <v>2504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2505</v>
      </c>
      <c r="AE612" s="75" t="s">
        <v>2506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2507</v>
      </c>
      <c r="AE613" s="75" t="s">
        <v>2508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2509</v>
      </c>
      <c r="AE614" s="75" t="s">
        <v>2510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2511</v>
      </c>
      <c r="AE615" s="75" t="s">
        <v>2512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2513</v>
      </c>
      <c r="AE616" s="75" t="s">
        <v>2514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2515</v>
      </c>
      <c r="AE617" s="75" t="s">
        <v>2516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2517</v>
      </c>
      <c r="AE618" s="75" t="s">
        <v>2518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2519</v>
      </c>
      <c r="AE619" s="75" t="s">
        <v>2520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2521</v>
      </c>
      <c r="AE620" s="75" t="s">
        <v>2522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2523</v>
      </c>
      <c r="AE621" s="75" t="s">
        <v>2524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2525</v>
      </c>
      <c r="AE622" s="75" t="s">
        <v>2526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2527</v>
      </c>
      <c r="AE623" s="75" t="s">
        <v>2528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2529</v>
      </c>
      <c r="AE624" s="75" t="s">
        <v>2530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2531</v>
      </c>
      <c r="AE625" s="75" t="s">
        <v>2532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2533</v>
      </c>
      <c r="AE626" s="75" t="s">
        <v>2534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2535</v>
      </c>
      <c r="AE627" s="75" t="s">
        <v>2536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2537</v>
      </c>
      <c r="AE628" s="75" t="s">
        <v>2538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2539</v>
      </c>
      <c r="AE629" s="75" t="s">
        <v>2540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2541</v>
      </c>
      <c r="AE630" s="75" t="s">
        <v>2542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2543</v>
      </c>
      <c r="AE631" s="75" t="s">
        <v>2544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2545</v>
      </c>
      <c r="AE632" s="75" t="s">
        <v>2546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2547</v>
      </c>
      <c r="AE633" s="75" t="s">
        <v>2548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2549</v>
      </c>
      <c r="AE634" s="75" t="s">
        <v>2550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2551</v>
      </c>
      <c r="AE635" s="75" t="s">
        <v>2552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2553</v>
      </c>
      <c r="AE636" s="75" t="s">
        <v>2554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2555</v>
      </c>
      <c r="AE637" s="75" t="s">
        <v>2556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2557</v>
      </c>
      <c r="AE638" s="75" t="s">
        <v>2558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2559</v>
      </c>
      <c r="AE639" s="75" t="s">
        <v>2560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2561</v>
      </c>
      <c r="AE640" s="75" t="s">
        <v>2562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2563</v>
      </c>
      <c r="AE641" s="75" t="s">
        <v>2564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2565</v>
      </c>
      <c r="AE642" s="75" t="s">
        <v>2566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2567</v>
      </c>
      <c r="AE643" s="75" t="s">
        <v>2568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2569</v>
      </c>
      <c r="AE644" s="75" t="s">
        <v>2570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2571</v>
      </c>
      <c r="AE645" s="75" t="s">
        <v>2572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2573</v>
      </c>
      <c r="AE646" s="75" t="s">
        <v>2574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2575</v>
      </c>
      <c r="AE647" s="75" t="s">
        <v>2576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2577</v>
      </c>
      <c r="AE648" s="75" t="s">
        <v>2578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2579</v>
      </c>
      <c r="AE649" s="75" t="s">
        <v>2580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2581</v>
      </c>
      <c r="AE650" s="75" t="s">
        <v>2582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2583</v>
      </c>
      <c r="AE651" s="75" t="s">
        <v>2584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2585</v>
      </c>
      <c r="AE652" s="75" t="s">
        <v>2586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2587</v>
      </c>
      <c r="AE653" s="75" t="s">
        <v>2588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2589</v>
      </c>
      <c r="AE654" s="75" t="s">
        <v>2590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2591</v>
      </c>
      <c r="AE655" s="75" t="s">
        <v>2592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2593</v>
      </c>
      <c r="AE656" s="75" t="s">
        <v>2594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2595</v>
      </c>
      <c r="AE657" s="75" t="s">
        <v>2596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2597</v>
      </c>
      <c r="AE658" s="75" t="s">
        <v>2598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2599</v>
      </c>
      <c r="AE659" s="75" t="s">
        <v>2600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2601</v>
      </c>
      <c r="AE660" s="75" t="s">
        <v>2602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2603</v>
      </c>
      <c r="AE661" s="75" t="s">
        <v>2604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2605</v>
      </c>
      <c r="AE662" s="75" t="s">
        <v>2606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2607</v>
      </c>
      <c r="AE663" s="75" t="s">
        <v>2608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2609</v>
      </c>
      <c r="AE664" s="75" t="s">
        <v>2610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2611</v>
      </c>
      <c r="AE665" s="75" t="s">
        <v>2612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2613</v>
      </c>
      <c r="AE666" s="75" t="s">
        <v>2614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2615</v>
      </c>
      <c r="AE667" s="75" t="s">
        <v>2616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2617</v>
      </c>
      <c r="AE668" s="75" t="s">
        <v>2618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2619</v>
      </c>
      <c r="AE669" s="75" t="s">
        <v>2620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2621</v>
      </c>
      <c r="AE670" s="75" t="s">
        <v>2622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2623</v>
      </c>
      <c r="AE671" s="75" t="s">
        <v>2624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2625</v>
      </c>
      <c r="AE672" s="75" t="s">
        <v>2626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2627</v>
      </c>
      <c r="AE673" s="75" t="s">
        <v>2628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2629</v>
      </c>
      <c r="AE674" s="75" t="s">
        <v>2630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2631</v>
      </c>
      <c r="AE675" s="75" t="s">
        <v>2632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2633</v>
      </c>
      <c r="AE676" s="75" t="s">
        <v>2634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2635</v>
      </c>
      <c r="AE677" s="75" t="s">
        <v>2636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2637</v>
      </c>
      <c r="AE678" s="75" t="s">
        <v>2638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2639</v>
      </c>
      <c r="AE679" s="75" t="s">
        <v>2640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2641</v>
      </c>
      <c r="AE680" s="75" t="s">
        <v>2642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2643</v>
      </c>
      <c r="AE681" s="75" t="s">
        <v>2644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2645</v>
      </c>
      <c r="AE682" s="75" t="s">
        <v>2646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2647</v>
      </c>
      <c r="AE683" s="75" t="s">
        <v>2648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2649</v>
      </c>
      <c r="AE684" s="75" t="s">
        <v>2650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2651</v>
      </c>
      <c r="AE685" s="75" t="s">
        <v>2652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2653</v>
      </c>
      <c r="AE686" s="75" t="s">
        <v>2654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2655</v>
      </c>
      <c r="AE687" s="75" t="s">
        <v>2656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2657</v>
      </c>
      <c r="AE688" s="75" t="s">
        <v>2658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2659</v>
      </c>
      <c r="AE689" s="75" t="s">
        <v>2660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2661</v>
      </c>
      <c r="AE690" s="75" t="s">
        <v>2662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2663</v>
      </c>
      <c r="AE691" s="75" t="s">
        <v>2664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2665</v>
      </c>
      <c r="AE692" s="75" t="s">
        <v>2666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2667</v>
      </c>
      <c r="AE693" s="75" t="s">
        <v>2668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2669</v>
      </c>
      <c r="AE694" s="75" t="s">
        <v>2670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2671</v>
      </c>
      <c r="AE695" s="75" t="s">
        <v>2672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2673</v>
      </c>
      <c r="AE696" s="75" t="s">
        <v>2674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2675</v>
      </c>
      <c r="AE697" s="75" t="s">
        <v>2676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2677</v>
      </c>
      <c r="AE698" s="75" t="s">
        <v>2678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2679</v>
      </c>
      <c r="AE699" s="75" t="s">
        <v>2680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2681</v>
      </c>
      <c r="AE700" s="75" t="s">
        <v>2682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2683</v>
      </c>
      <c r="AE701" s="75" t="s">
        <v>2684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2685</v>
      </c>
      <c r="AE702" s="75" t="s">
        <v>2686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2687</v>
      </c>
      <c r="AE703" s="75" t="s">
        <v>2688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2689</v>
      </c>
      <c r="AE704" s="75" t="s">
        <v>2690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2691</v>
      </c>
      <c r="AE705" s="75" t="s">
        <v>2692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2693</v>
      </c>
      <c r="AE706" s="75" t="s">
        <v>2694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2695</v>
      </c>
      <c r="AE707" s="75" t="s">
        <v>2696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2697</v>
      </c>
      <c r="AE708" s="75" t="s">
        <v>2698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2699</v>
      </c>
      <c r="AE709" s="75" t="s">
        <v>2700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2701</v>
      </c>
      <c r="AE710" s="75" t="s">
        <v>2702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2703</v>
      </c>
      <c r="AE711" s="75" t="s">
        <v>2704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2705</v>
      </c>
      <c r="AE712" s="75" t="s">
        <v>2706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2707</v>
      </c>
      <c r="AE713" s="75" t="s">
        <v>2708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2709</v>
      </c>
      <c r="AE714" s="75" t="s">
        <v>2710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2711</v>
      </c>
      <c r="AE715" s="75" t="s">
        <v>2712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2713</v>
      </c>
      <c r="AE716" s="75" t="s">
        <v>2714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2715</v>
      </c>
      <c r="AE717" s="75" t="s">
        <v>2716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2717</v>
      </c>
      <c r="AE718" s="75" t="s">
        <v>2718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2719</v>
      </c>
      <c r="AE719" s="75" t="s">
        <v>2720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2721</v>
      </c>
      <c r="AE720" s="75" t="s">
        <v>2722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2723</v>
      </c>
      <c r="AE721" s="75" t="s">
        <v>2724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2725</v>
      </c>
      <c r="AE722" s="75" t="s">
        <v>2726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2727</v>
      </c>
      <c r="AE723" s="75" t="s">
        <v>2728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2729</v>
      </c>
      <c r="AE724" s="75" t="s">
        <v>2730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2731</v>
      </c>
      <c r="AE725" s="75" t="s">
        <v>2732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2733</v>
      </c>
      <c r="AE726" s="75" t="s">
        <v>2734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2735</v>
      </c>
      <c r="AE727" s="75" t="s">
        <v>2736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2737</v>
      </c>
      <c r="AE728" s="75" t="s">
        <v>2738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2739</v>
      </c>
      <c r="AE729" s="75" t="s">
        <v>2740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2741</v>
      </c>
      <c r="AE730" s="75" t="s">
        <v>2742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2743</v>
      </c>
      <c r="AE731" s="75" t="s">
        <v>2744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2745</v>
      </c>
      <c r="AE732" s="75" t="s">
        <v>2746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2747</v>
      </c>
      <c r="AE733" s="75" t="s">
        <v>2748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2749</v>
      </c>
      <c r="AE734" s="75" t="s">
        <v>2750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2751</v>
      </c>
      <c r="AE735" s="75" t="s">
        <v>2752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2753</v>
      </c>
      <c r="AE736" s="75" t="s">
        <v>2754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2755</v>
      </c>
      <c r="AE737" s="75" t="s">
        <v>2756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2757</v>
      </c>
      <c r="AE738" s="75" t="s">
        <v>2277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2758</v>
      </c>
      <c r="AE739" s="75" t="s">
        <v>2759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2760</v>
      </c>
      <c r="AE740" s="75" t="s">
        <v>2761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2762</v>
      </c>
      <c r="AE741" s="75" t="s">
        <v>2763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2764</v>
      </c>
      <c r="AE742" s="75" t="s">
        <v>2765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2766</v>
      </c>
      <c r="AE743" s="75" t="s">
        <v>2767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2768</v>
      </c>
      <c r="AE744" s="75" t="s">
        <v>2769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2770</v>
      </c>
      <c r="AE745" s="75" t="s">
        <v>2771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2772</v>
      </c>
      <c r="AE746" s="75" t="s">
        <v>2773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2774</v>
      </c>
      <c r="AE747" s="75" t="s">
        <v>2775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2776</v>
      </c>
      <c r="AE748" s="75" t="s">
        <v>2777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2778</v>
      </c>
      <c r="AE749" s="75" t="s">
        <v>2779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2780</v>
      </c>
      <c r="AE750" s="75" t="s">
        <v>2781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2782</v>
      </c>
      <c r="AE751" s="75" t="s">
        <v>2783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2784</v>
      </c>
      <c r="AE752" s="75" t="s">
        <v>2785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2786</v>
      </c>
      <c r="AE753" s="75" t="s">
        <v>2787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2788</v>
      </c>
      <c r="AE754" s="75" t="s">
        <v>2789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2790</v>
      </c>
      <c r="AE755" s="75" t="s">
        <v>2791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2792</v>
      </c>
      <c r="AE756" s="75" t="s">
        <v>2793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2794</v>
      </c>
      <c r="AE757" s="75" t="s">
        <v>2795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2796</v>
      </c>
      <c r="AE758" s="75" t="s">
        <v>2797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2798</v>
      </c>
      <c r="AE759" s="75" t="s">
        <v>2799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2800</v>
      </c>
      <c r="AE760" s="75" t="s">
        <v>2801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2802</v>
      </c>
      <c r="AE761" s="75" t="s">
        <v>2803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2804</v>
      </c>
      <c r="AE762" s="75" t="s">
        <v>2805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2806</v>
      </c>
      <c r="AE763" s="75" t="s">
        <v>2807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2808</v>
      </c>
      <c r="AE764" s="75" t="s">
        <v>2809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2810</v>
      </c>
      <c r="AE765" s="75" t="s">
        <v>2811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2812</v>
      </c>
      <c r="AE766" s="75" t="s">
        <v>2813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2814</v>
      </c>
      <c r="AE767" s="75" t="s">
        <v>2815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2816</v>
      </c>
      <c r="AE768" s="75" t="s">
        <v>2817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2818</v>
      </c>
      <c r="AE769" s="75" t="s">
        <v>2819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2820</v>
      </c>
      <c r="AE770" s="75" t="s">
        <v>2821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2822</v>
      </c>
      <c r="AE771" s="75" t="s">
        <v>2823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2824</v>
      </c>
      <c r="AE772" s="75" t="s">
        <v>2767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2825</v>
      </c>
      <c r="AE773" s="75" t="s">
        <v>2773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2826</v>
      </c>
      <c r="AE774" s="75" t="s">
        <v>2827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2828</v>
      </c>
      <c r="AE775" s="75" t="s">
        <v>2829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2830</v>
      </c>
      <c r="AE776" s="75" t="s">
        <v>2831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2832</v>
      </c>
      <c r="AE777" s="75" t="s">
        <v>2833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2834</v>
      </c>
      <c r="AE778" s="75" t="s">
        <v>3197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2835</v>
      </c>
      <c r="AE779" s="75" t="s">
        <v>2836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2837</v>
      </c>
      <c r="AE780" s="75" t="s">
        <v>2838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2839</v>
      </c>
      <c r="AE781" s="75" t="s">
        <v>2840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2841</v>
      </c>
      <c r="AE782" s="75" t="s">
        <v>2842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2843</v>
      </c>
      <c r="AE783" s="75" t="s">
        <v>2844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2845</v>
      </c>
      <c r="AE784" s="75" t="s">
        <v>2846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2847</v>
      </c>
      <c r="AE785" s="75" t="s">
        <v>2848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2849</v>
      </c>
      <c r="AE786" s="75" t="s">
        <v>2850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2851</v>
      </c>
      <c r="AE787" s="75" t="s">
        <v>2852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2853</v>
      </c>
      <c r="AE788" s="75" t="s">
        <v>2854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2855</v>
      </c>
      <c r="AE789" s="75" t="s">
        <v>2856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2857</v>
      </c>
      <c r="AE790" s="75" t="s">
        <v>2858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2859</v>
      </c>
      <c r="AE791" s="75" t="s">
        <v>2860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2861</v>
      </c>
      <c r="AE792" s="75" t="s">
        <v>2862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2863</v>
      </c>
      <c r="AE793" s="75" t="s">
        <v>2864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2865</v>
      </c>
      <c r="AE794" s="75" t="s">
        <v>2866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2867</v>
      </c>
      <c r="AE795" s="75" t="s">
        <v>2868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2869</v>
      </c>
      <c r="AE796" s="75" t="s">
        <v>2870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2871</v>
      </c>
      <c r="AE797" s="75" t="s">
        <v>2872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2873</v>
      </c>
      <c r="AE798" s="75" t="s">
        <v>2874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2875</v>
      </c>
      <c r="AE799" s="75" t="s">
        <v>2876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2877</v>
      </c>
      <c r="AE800" s="75" t="s">
        <v>2878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2879</v>
      </c>
      <c r="AE801" s="75" t="s">
        <v>2880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2881</v>
      </c>
      <c r="AE802" s="75" t="s">
        <v>2882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2883</v>
      </c>
      <c r="AE803" s="75" t="s">
        <v>2884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2885</v>
      </c>
      <c r="AE804" s="75" t="s">
        <v>2886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2887</v>
      </c>
      <c r="AE805" s="75" t="s">
        <v>2888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2889</v>
      </c>
      <c r="AE806" s="75" t="s">
        <v>2890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2891</v>
      </c>
      <c r="AE807" s="75" t="s">
        <v>2648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2892</v>
      </c>
      <c r="AE808" s="75" t="s">
        <v>2893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2894</v>
      </c>
      <c r="AE809" s="75" t="s">
        <v>2895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2896</v>
      </c>
      <c r="AE810" s="75" t="s">
        <v>2897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2898</v>
      </c>
      <c r="AE811" s="75" t="s">
        <v>2899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2900</v>
      </c>
      <c r="AE812" s="75" t="s">
        <v>2901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2902</v>
      </c>
      <c r="AE813" s="75" t="s">
        <v>2903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2904</v>
      </c>
      <c r="AE814" s="75" t="s">
        <v>2905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2906</v>
      </c>
      <c r="AE815" s="75" t="s">
        <v>2907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3198</v>
      </c>
      <c r="AE816" s="75" t="s">
        <v>3199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2908</v>
      </c>
      <c r="AE817" s="75" t="s">
        <v>2909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2910</v>
      </c>
      <c r="AE818" s="75" t="s">
        <v>2911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2912</v>
      </c>
      <c r="AE819" s="75" t="s">
        <v>2913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3200</v>
      </c>
      <c r="AE820" s="75" t="s">
        <v>3201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3202</v>
      </c>
      <c r="AE821" s="75" t="s">
        <v>3203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3204</v>
      </c>
      <c r="AE822" s="75" t="s">
        <v>3205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3206</v>
      </c>
      <c r="AE823" s="75" t="s">
        <v>3207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3208</v>
      </c>
      <c r="AE824" s="75" t="s">
        <v>3209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3210</v>
      </c>
      <c r="AE825" s="75" t="s">
        <v>3211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3212</v>
      </c>
      <c r="AE826" s="75" t="s">
        <v>3213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3214</v>
      </c>
      <c r="AE827" s="75" t="s">
        <v>3215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3216</v>
      </c>
      <c r="AE828" s="75" t="s">
        <v>3217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3218</v>
      </c>
      <c r="AE829" s="75" t="s">
        <v>3219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3220</v>
      </c>
      <c r="AE830" s="75" t="s">
        <v>3221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3222</v>
      </c>
      <c r="AE831" s="75" t="s">
        <v>3223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3224</v>
      </c>
      <c r="AE832" s="75" t="s">
        <v>3225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3226</v>
      </c>
      <c r="AE833" s="75" t="s">
        <v>3227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3228</v>
      </c>
      <c r="AE834" s="75" t="s">
        <v>3229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3230</v>
      </c>
      <c r="AE835" s="75" t="s">
        <v>3231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3232</v>
      </c>
      <c r="AE836" s="75" t="s">
        <v>3233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3234</v>
      </c>
      <c r="AE837" s="75" t="s">
        <v>2809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3235</v>
      </c>
      <c r="AE838" s="75" t="s">
        <v>3129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3236</v>
      </c>
      <c r="AE839" s="75" t="s">
        <v>3237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3238</v>
      </c>
      <c r="AE840" s="75" t="s">
        <v>3239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3240</v>
      </c>
      <c r="AE841" s="75" t="s">
        <v>3241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3242</v>
      </c>
      <c r="AE842" s="75" t="s">
        <v>3243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3244</v>
      </c>
      <c r="AE843" s="75" t="s">
        <v>3245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3246</v>
      </c>
      <c r="AE844" s="75" t="s">
        <v>3247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3248</v>
      </c>
      <c r="AE845" s="75" t="s">
        <v>2480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3249</v>
      </c>
      <c r="AE846" s="75" t="s">
        <v>3250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3251</v>
      </c>
      <c r="AE847" s="75" t="s">
        <v>3252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3253</v>
      </c>
      <c r="AE848" s="75" t="s">
        <v>3254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3255</v>
      </c>
      <c r="AE849" s="75" t="s">
        <v>3256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3257</v>
      </c>
      <c r="AE850" s="75" t="s">
        <v>3258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3259</v>
      </c>
      <c r="AE851" s="75" t="s">
        <v>3260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3261</v>
      </c>
      <c r="AE852" s="75" t="s">
        <v>3262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3263</v>
      </c>
      <c r="AE853" s="75" t="s">
        <v>3264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3265</v>
      </c>
      <c r="AE854" s="75" t="s">
        <v>3266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3267</v>
      </c>
      <c r="AE855" s="75" t="s">
        <v>3268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3269</v>
      </c>
      <c r="AE856" s="75" t="s">
        <v>3270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3271</v>
      </c>
      <c r="AE857" s="75" t="s">
        <v>3272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3273</v>
      </c>
      <c r="AE858" s="75" t="s">
        <v>3274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3275</v>
      </c>
      <c r="AE859" s="75" t="s">
        <v>3276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3277</v>
      </c>
      <c r="AE860" s="75" t="s">
        <v>3278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3279</v>
      </c>
      <c r="AE861" s="75" t="s">
        <v>3280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3281</v>
      </c>
      <c r="AE862" s="75" t="s">
        <v>3282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3283</v>
      </c>
      <c r="AE863" s="75" t="s">
        <v>3284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3285</v>
      </c>
      <c r="AE864" s="75" t="s">
        <v>3286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3287</v>
      </c>
      <c r="AE865" s="75" t="s">
        <v>3288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3289</v>
      </c>
      <c r="AE866" s="75" t="s">
        <v>3290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3291</v>
      </c>
      <c r="AE867" s="75" t="s">
        <v>3292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3293</v>
      </c>
      <c r="AE868" s="75" t="s">
        <v>3294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3295</v>
      </c>
      <c r="AE869" s="75" t="s">
        <v>3296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3297</v>
      </c>
      <c r="AE870" s="75" t="s">
        <v>3298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3299</v>
      </c>
      <c r="AE871" s="75" t="s">
        <v>3300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3301</v>
      </c>
      <c r="AE872" s="75" t="s">
        <v>3302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3303</v>
      </c>
      <c r="AE873" s="75" t="s">
        <v>3304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3305</v>
      </c>
      <c r="AE874" s="75" t="s">
        <v>3306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3307</v>
      </c>
      <c r="AE875" s="75" t="s">
        <v>3308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3309</v>
      </c>
      <c r="AE876" s="75" t="s">
        <v>3310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3311</v>
      </c>
      <c r="AE877" s="75" t="s">
        <v>3312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3313</v>
      </c>
      <c r="AE878" s="75" t="s">
        <v>3314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3315</v>
      </c>
      <c r="AE879" s="75" t="s">
        <v>3316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3317</v>
      </c>
      <c r="AE880" s="75" t="s">
        <v>3318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3319</v>
      </c>
      <c r="AE881" s="75" t="s">
        <v>3320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3321</v>
      </c>
      <c r="AE882" s="75" t="s">
        <v>3322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3323</v>
      </c>
      <c r="AE883" s="75" t="s">
        <v>3324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3325</v>
      </c>
      <c r="AE884" s="75" t="s">
        <v>3326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3327</v>
      </c>
      <c r="AE885" s="75" t="s">
        <v>3328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3329</v>
      </c>
      <c r="AE886" s="75" t="s">
        <v>3330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3331</v>
      </c>
      <c r="AE887" s="75" t="s">
        <v>3332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3333</v>
      </c>
      <c r="AE888" s="75" t="s">
        <v>3334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3335</v>
      </c>
      <c r="AE889" s="75" t="s">
        <v>3336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3337</v>
      </c>
      <c r="AE890" s="75" t="s">
        <v>3338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3339</v>
      </c>
      <c r="AE891" s="75" t="s">
        <v>3340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3341</v>
      </c>
      <c r="AE892" s="75" t="s">
        <v>3342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3343</v>
      </c>
      <c r="AE893" s="75" t="s">
        <v>3344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3345</v>
      </c>
      <c r="AE894" s="75" t="s">
        <v>3346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3347</v>
      </c>
      <c r="AE895" s="75" t="s">
        <v>3348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3349</v>
      </c>
      <c r="AE896" s="75" t="s">
        <v>3350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3351</v>
      </c>
      <c r="AE897" s="75" t="s">
        <v>3352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3353</v>
      </c>
      <c r="AE898" s="75" t="s">
        <v>3354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3355</v>
      </c>
      <c r="AE899" s="75" t="s">
        <v>3356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3357</v>
      </c>
      <c r="AE900" s="75" t="s">
        <v>3358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3359</v>
      </c>
      <c r="AE901" s="75" t="s">
        <v>3360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3361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3362</v>
      </c>
      <c r="AE903" s="75" t="s">
        <v>2042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3363</v>
      </c>
      <c r="AE904" s="75" t="s">
        <v>3364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3365</v>
      </c>
      <c r="AE905" s="75" t="s">
        <v>2925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3366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3367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3368</v>
      </c>
      <c r="AE908" s="75" t="s">
        <v>3369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3370</v>
      </c>
      <c r="AE909" s="75" t="s">
        <v>3371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3372</v>
      </c>
      <c r="AE911" s="75" t="s">
        <v>3373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3374</v>
      </c>
      <c r="AE915" s="75" t="s">
        <v>3375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3376</v>
      </c>
      <c r="AE916" s="75" t="s">
        <v>3219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3377</v>
      </c>
      <c r="AE917" s="75" t="s">
        <v>3378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3379</v>
      </c>
      <c r="AE918" s="75" t="s">
        <v>3380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3381</v>
      </c>
      <c r="AE919" s="75" t="s">
        <v>3382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3383</v>
      </c>
      <c r="AE920" s="75" t="s">
        <v>3384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2914</v>
      </c>
      <c r="AE921" s="75" t="s">
        <v>2915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2916</v>
      </c>
      <c r="AE922" s="75" t="s">
        <v>2917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2919</v>
      </c>
      <c r="AE923" s="75" t="s">
        <v>2918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2920</v>
      </c>
      <c r="AE924" s="75" t="s">
        <v>2921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2922</v>
      </c>
      <c r="AE925" s="75" t="s">
        <v>2923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3385</v>
      </c>
      <c r="AE926" s="75" t="s">
        <v>3386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3387</v>
      </c>
      <c r="AE927" s="75" t="s">
        <v>3388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3389</v>
      </c>
      <c r="AE928" s="75" t="s">
        <v>3390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2924</v>
      </c>
      <c r="AE934" s="75" t="s">
        <v>2925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2926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2927</v>
      </c>
      <c r="AE939" s="75" t="s">
        <v>2928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2929</v>
      </c>
      <c r="AE940" s="75" t="s">
        <v>2930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3391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2931</v>
      </c>
      <c r="AE990" s="75" t="s">
        <v>2932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2933</v>
      </c>
      <c r="AE991" s="75" t="s">
        <v>2934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2935</v>
      </c>
      <c r="AE992" s="75" t="s">
        <v>2936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2937</v>
      </c>
      <c r="AE993" s="75" t="s">
        <v>2938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2939</v>
      </c>
      <c r="AE994" s="75" t="s">
        <v>2940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2941</v>
      </c>
      <c r="AE995" s="75" t="s">
        <v>2942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2943</v>
      </c>
      <c r="AE996" s="75" t="s">
        <v>2944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2945</v>
      </c>
      <c r="AE997" s="75" t="s">
        <v>2946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2947</v>
      </c>
      <c r="AE998" s="75" t="s">
        <v>2948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2949</v>
      </c>
      <c r="AE999" s="75" t="s">
        <v>2950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2951</v>
      </c>
      <c r="AE1000" s="75" t="s">
        <v>2952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2953</v>
      </c>
      <c r="AE1001" s="75" t="s">
        <v>2954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2955</v>
      </c>
      <c r="AE1002" s="75" t="s">
        <v>2956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2957</v>
      </c>
      <c r="AE1003" s="75" t="s">
        <v>2958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2959</v>
      </c>
      <c r="AE1004" s="75" t="s">
        <v>2960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2961</v>
      </c>
      <c r="AE1005" s="75" t="s">
        <v>2962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2963</v>
      </c>
      <c r="AE1006" s="75" t="s">
        <v>2964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2965</v>
      </c>
      <c r="AE1007" s="75" t="s">
        <v>2966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2967</v>
      </c>
      <c r="AE1008" s="75" t="s">
        <v>2968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2969</v>
      </c>
      <c r="AE1009" s="75" t="s">
        <v>2970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2971</v>
      </c>
      <c r="AE1010" s="75" t="s">
        <v>2972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2973</v>
      </c>
      <c r="AE1011" s="75" t="s">
        <v>2974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2975</v>
      </c>
      <c r="AE1012" s="75" t="s">
        <v>2976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2977</v>
      </c>
      <c r="AE1013" s="75" t="s">
        <v>2978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2979</v>
      </c>
      <c r="AE1014" s="75" t="s">
        <v>2980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2981</v>
      </c>
      <c r="AE1015" s="75" t="s">
        <v>2982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2983</v>
      </c>
      <c r="AE1016" s="75" t="s">
        <v>3392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2984</v>
      </c>
      <c r="AE1017" s="75" t="s">
        <v>2985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2986</v>
      </c>
      <c r="AE1018" s="75" t="s">
        <v>2987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3393</v>
      </c>
      <c r="AE1019" s="75" t="s">
        <v>3394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2988</v>
      </c>
      <c r="AE1020" s="75" t="s">
        <v>2989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2990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2991</v>
      </c>
      <c r="AE1022" s="75" t="s">
        <v>2992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2993</v>
      </c>
      <c r="AE1023" s="75" t="s">
        <v>2994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2996</v>
      </c>
      <c r="AE1024" s="75" t="s">
        <v>2997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2998</v>
      </c>
      <c r="AE1025" s="75" t="s">
        <v>2987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2999</v>
      </c>
      <c r="AE1026" s="75" t="s">
        <v>2995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3000</v>
      </c>
      <c r="AE1027" s="75" t="s">
        <v>3001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3002</v>
      </c>
      <c r="AE1028" s="75" t="s">
        <v>3003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3004</v>
      </c>
      <c r="AE1029" s="75" t="s">
        <v>3005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3006</v>
      </c>
      <c r="AE1030" s="75" t="s">
        <v>3007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3008</v>
      </c>
      <c r="AE1031" s="75" t="s">
        <v>3009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3010</v>
      </c>
      <c r="AE1032" s="75" t="s">
        <v>3011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3012</v>
      </c>
      <c r="AE1033" s="75" t="s">
        <v>3013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3014</v>
      </c>
      <c r="AE1034" s="75" t="s">
        <v>3015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3395</v>
      </c>
      <c r="AE1035" s="75" t="s">
        <v>3396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3397</v>
      </c>
      <c r="AE1036" s="75" t="s">
        <v>3398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3399</v>
      </c>
      <c r="AE1037" s="75" t="s">
        <v>3400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3401</v>
      </c>
      <c r="AE1038" s="75" t="s">
        <v>3402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3403</v>
      </c>
      <c r="AE1039" s="75" t="s">
        <v>3404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3405</v>
      </c>
      <c r="AE1040" s="75" t="s">
        <v>3406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3407</v>
      </c>
      <c r="AE1041" s="75" t="s">
        <v>3408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3409</v>
      </c>
      <c r="AE1042" s="75" t="s">
        <v>3410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3411</v>
      </c>
      <c r="AE1043" s="75" t="s">
        <v>2809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3412</v>
      </c>
      <c r="AE1044" s="75" t="s">
        <v>3413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3414</v>
      </c>
      <c r="AE1045" s="75" t="s">
        <v>3415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3416</v>
      </c>
      <c r="AE1046" s="75" t="s">
        <v>3417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3418</v>
      </c>
      <c r="AE1047" s="75" t="s">
        <v>3419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3420</v>
      </c>
      <c r="AE1048" s="75" t="s">
        <v>3421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3422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3423</v>
      </c>
      <c r="AE1050" s="75" t="s">
        <v>3424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3425</v>
      </c>
      <c r="AE1051" s="75" t="s">
        <v>3426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3427</v>
      </c>
      <c r="AE1052" s="75" t="s">
        <v>3428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3429</v>
      </c>
      <c r="AE1053" s="75" t="s">
        <v>3430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3431</v>
      </c>
      <c r="AE1054" s="75" t="s">
        <v>3432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3433</v>
      </c>
      <c r="AE1055" s="75" t="s">
        <v>3434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3435</v>
      </c>
      <c r="AE1056" s="75" t="s">
        <v>3436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3437</v>
      </c>
      <c r="AE1057" s="75" t="s">
        <v>3438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3439</v>
      </c>
      <c r="AE1058" s="75" t="s">
        <v>3440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3441</v>
      </c>
      <c r="AE1059" s="75" t="s">
        <v>3270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3442</v>
      </c>
      <c r="AE1060" s="75" t="s">
        <v>3443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3444</v>
      </c>
      <c r="AE1061" s="75" t="s">
        <v>3445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3446</v>
      </c>
      <c r="AE1062" s="75" t="s">
        <v>3447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3448</v>
      </c>
      <c r="AE1063" s="75" t="s">
        <v>3449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3450</v>
      </c>
      <c r="AE1064" s="75" t="s">
        <v>3451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3452</v>
      </c>
      <c r="AE1065" s="75" t="s">
        <v>3453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3454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3455</v>
      </c>
      <c r="AE1067" s="75" t="s">
        <v>3456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3016</v>
      </c>
      <c r="AE1074" s="75" t="s">
        <v>2925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3457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3458</v>
      </c>
      <c r="AE1077" s="75" t="s">
        <v>3459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3460</v>
      </c>
      <c r="AE1080" s="75" t="s">
        <v>3459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3464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3465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 P3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IF(OR(C4=3691,C4=3692,C4=3693,C4=3694),'KORISNICI DP'!$D$4:$D$614,$M$1)</xm:f>
          </x14:formula1>
          <xm:sqref>P4:P501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U1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58" t="s">
        <v>5081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</row>
    <row r="2" spans="1:21" ht="15.6" customHeight="1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</row>
    <row r="3" spans="1:21" ht="15.6" customHeight="1">
      <c r="A3" s="358" t="s">
        <v>5082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</row>
    <row r="4" spans="1:21" ht="15.6" customHeight="1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</row>
    <row r="5" spans="1:21" ht="15.6" customHeight="1">
      <c r="A5" s="358" t="s">
        <v>5106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</row>
    <row r="6" spans="1:21" s="38" customFormat="1" ht="15">
      <c r="A6" s="37"/>
      <c r="B6" s="37"/>
      <c r="C6" s="37"/>
      <c r="R6" s="39"/>
      <c r="U6" s="298" t="s">
        <v>5254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3017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7">
        <v>2022</v>
      </c>
      <c r="B8" s="337" t="s">
        <v>5268</v>
      </c>
      <c r="C8" s="60">
        <f>SUM(D8:U8)</f>
        <v>1449009</v>
      </c>
      <c r="D8" s="60">
        <f>+D30+D27</f>
        <v>1264426</v>
      </c>
      <c r="E8" s="60">
        <f>+E30+E27</f>
        <v>0</v>
      </c>
      <c r="F8" s="60">
        <f>+F30+F27</f>
        <v>67511</v>
      </c>
      <c r="G8" s="60">
        <f t="shared" ref="G8:U8" si="0">+G30+G27</f>
        <v>0</v>
      </c>
      <c r="H8" s="60">
        <f t="shared" si="0"/>
        <v>64619</v>
      </c>
      <c r="I8" s="60">
        <f>+I30+I27</f>
        <v>0</v>
      </c>
      <c r="J8" s="60">
        <f t="shared" si="0"/>
        <v>50462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1991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5085</v>
      </c>
      <c r="B9" s="57" t="s">
        <v>5084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5087</v>
      </c>
      <c r="B10" s="57" t="s">
        <v>5086</v>
      </c>
      <c r="C10" s="27">
        <f t="shared" si="1"/>
        <v>50462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0</v>
      </c>
      <c r="J10" s="120">
        <f>SUMIFS('Unos prihoda i primitaka'!$G$3:$G$501,'Unos prihoda i primitaka'!$C$3:$C$501,"=52",'Unos prihoda i primitaka'!$L$3:$L$501,"=63")</f>
        <v>50462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5089</v>
      </c>
      <c r="B14" s="43" t="s">
        <v>5088</v>
      </c>
      <c r="C14" s="27">
        <f t="shared" si="1"/>
        <v>13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13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5090</v>
      </c>
      <c r="B17" s="43" t="s">
        <v>5091</v>
      </c>
      <c r="C17" s="27">
        <f t="shared" si="1"/>
        <v>64619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64619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5093</v>
      </c>
      <c r="B21" s="43" t="s">
        <v>5092</v>
      </c>
      <c r="C21" s="27">
        <f t="shared" si="1"/>
        <v>69489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67498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1991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5096</v>
      </c>
      <c r="B25" s="43" t="s">
        <v>5105</v>
      </c>
      <c r="C25" s="27">
        <f t="shared" si="1"/>
        <v>1264426</v>
      </c>
      <c r="D25" s="120">
        <f>SUMIFS('Unos prihoda i primitaka'!$G$3:$G$501,'Unos prihoda i primitaka'!$C$3:$C$501,"=11",'Unos prihoda i primitaka'!$L$3:$L$501,"=67")</f>
        <v>1264426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5095</v>
      </c>
      <c r="B26" s="43" t="s">
        <v>5094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1449009</v>
      </c>
      <c r="D27" s="3">
        <f t="shared" ref="D27:U27" si="2">SUM(D9:D26)</f>
        <v>1264426</v>
      </c>
      <c r="E27" s="3">
        <f t="shared" si="2"/>
        <v>0</v>
      </c>
      <c r="F27" s="3">
        <f t="shared" si="2"/>
        <v>67511</v>
      </c>
      <c r="G27" s="3">
        <f t="shared" si="2"/>
        <v>0</v>
      </c>
      <c r="H27" s="3">
        <f t="shared" si="2"/>
        <v>64619</v>
      </c>
      <c r="I27" s="3">
        <f t="shared" si="2"/>
        <v>0</v>
      </c>
      <c r="J27" s="3">
        <f t="shared" si="2"/>
        <v>50462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1991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5097</v>
      </c>
      <c r="B28" s="47" t="s">
        <v>5098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5099</v>
      </c>
      <c r="B29" s="47" t="s">
        <v>5100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3017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7">
        <v>2023</v>
      </c>
      <c r="B33" s="337" t="s">
        <v>5269</v>
      </c>
      <c r="C33" s="60">
        <f>SUM(D33:U33)</f>
        <v>3338077</v>
      </c>
      <c r="D33" s="60">
        <f t="shared" ref="D33:U33" si="4">+D44+D41</f>
        <v>2914173</v>
      </c>
      <c r="E33" s="60">
        <f t="shared" si="4"/>
        <v>0</v>
      </c>
      <c r="F33" s="60">
        <f t="shared" si="4"/>
        <v>73000</v>
      </c>
      <c r="G33" s="60">
        <f t="shared" si="4"/>
        <v>0</v>
      </c>
      <c r="H33" s="60">
        <f t="shared" si="4"/>
        <v>350904</v>
      </c>
      <c r="I33" s="60">
        <f t="shared" si="4"/>
        <v>0</v>
      </c>
      <c r="J33" s="60">
        <f t="shared" si="4"/>
        <v>0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5085</v>
      </c>
      <c r="B34" s="57" t="s">
        <v>5084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5087</v>
      </c>
      <c r="B35" s="57" t="s">
        <v>5086</v>
      </c>
      <c r="C35" s="27">
        <f t="shared" si="5"/>
        <v>0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0</v>
      </c>
      <c r="J35" s="120">
        <f>SUMIFS('Unos prihoda i primitaka'!$H$3:$H$501,'Unos prihoda i primitaka'!$C$3:$C$501,"=52",'Unos prihoda i primitaka'!$L$3:$L$501,"=63")</f>
        <v>0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5089</v>
      </c>
      <c r="B36" s="43" t="s">
        <v>5088</v>
      </c>
      <c r="C36" s="27">
        <f t="shared" si="5"/>
        <v>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5090</v>
      </c>
      <c r="B37" s="43" t="s">
        <v>5091</v>
      </c>
      <c r="C37" s="27">
        <f t="shared" si="5"/>
        <v>350454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350454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5093</v>
      </c>
      <c r="B38" s="43" t="s">
        <v>5092</v>
      </c>
      <c r="C38" s="27">
        <f t="shared" si="5"/>
        <v>73000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73000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0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5096</v>
      </c>
      <c r="B39" s="43" t="s">
        <v>5105</v>
      </c>
      <c r="C39" s="27">
        <f t="shared" si="5"/>
        <v>2914173</v>
      </c>
      <c r="D39" s="120">
        <f>SUMIFS('Unos prihoda i primitaka'!$H$3:$H$501,'Unos prihoda i primitaka'!$C$3:$C$501,"=11",'Unos prihoda i primitaka'!$L$3:$L$501,"=67")</f>
        <v>2914173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5095</v>
      </c>
      <c r="B40" s="43" t="s">
        <v>5094</v>
      </c>
      <c r="C40" s="27">
        <f t="shared" si="5"/>
        <v>450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450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3338077</v>
      </c>
      <c r="D41" s="3">
        <f t="shared" ref="D41:U41" si="6">SUM(D34:D40)</f>
        <v>2914173</v>
      </c>
      <c r="E41" s="3">
        <f t="shared" si="6"/>
        <v>0</v>
      </c>
      <c r="F41" s="3">
        <f t="shared" si="6"/>
        <v>73000</v>
      </c>
      <c r="G41" s="3">
        <f t="shared" si="6"/>
        <v>0</v>
      </c>
      <c r="H41" s="3">
        <f t="shared" si="6"/>
        <v>350904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5097</v>
      </c>
      <c r="B42" s="47" t="s">
        <v>5098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5099</v>
      </c>
      <c r="B43" s="47" t="s">
        <v>5100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7">
        <v>2023</v>
      </c>
      <c r="B47" s="337" t="s">
        <v>5267</v>
      </c>
      <c r="C47" s="60">
        <f t="shared" ref="C47:C64" si="8">SUM(D47:U47)</f>
        <v>1599773</v>
      </c>
      <c r="D47" s="60">
        <f t="shared" ref="D47:U47" si="9">+D64+D61</f>
        <v>1416557</v>
      </c>
      <c r="E47" s="60">
        <f t="shared" si="9"/>
        <v>0</v>
      </c>
      <c r="F47" s="60">
        <f t="shared" si="9"/>
        <v>43394</v>
      </c>
      <c r="G47" s="60">
        <f t="shared" si="9"/>
        <v>0</v>
      </c>
      <c r="H47" s="60">
        <f t="shared" si="9"/>
        <v>68855</v>
      </c>
      <c r="I47" s="60">
        <f t="shared" si="9"/>
        <v>0</v>
      </c>
      <c r="J47" s="60">
        <f t="shared" si="9"/>
        <v>70152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815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5085</v>
      </c>
      <c r="B48" s="57" t="s">
        <v>5084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5087</v>
      </c>
      <c r="B52" s="57" t="s">
        <v>5086</v>
      </c>
      <c r="C52" s="27">
        <f t="shared" si="8"/>
        <v>70152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70152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5089</v>
      </c>
      <c r="B56" s="43" t="s">
        <v>5088</v>
      </c>
      <c r="C56" s="27">
        <f t="shared" si="8"/>
        <v>13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13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5090</v>
      </c>
      <c r="B57" s="43" t="s">
        <v>5091</v>
      </c>
      <c r="C57" s="27">
        <f t="shared" si="8"/>
        <v>68825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68825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5093</v>
      </c>
      <c r="B58" s="43" t="s">
        <v>5092</v>
      </c>
      <c r="C58" s="27">
        <f t="shared" si="8"/>
        <v>44196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43381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815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5096</v>
      </c>
      <c r="B59" s="43" t="s">
        <v>5105</v>
      </c>
      <c r="C59" s="27">
        <f t="shared" si="8"/>
        <v>1416557</v>
      </c>
      <c r="D59" s="120">
        <f>SUMIFS('Unos prihoda i primitaka'!$I$3:$I$501,'Unos prihoda i primitaka'!$C$3:$C$501,"=11",'Unos prihoda i primitaka'!$L$3:$L$501,"=67")</f>
        <v>1416557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5095</v>
      </c>
      <c r="B60" s="43" t="s">
        <v>5094</v>
      </c>
      <c r="C60" s="27">
        <f t="shared" si="8"/>
        <v>30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30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1599773</v>
      </c>
      <c r="D61" s="3">
        <f t="shared" ref="D61:U61" si="10">SUM(D48:D60)</f>
        <v>1416557</v>
      </c>
      <c r="E61" s="3">
        <f t="shared" si="10"/>
        <v>0</v>
      </c>
      <c r="F61" s="3">
        <f t="shared" si="10"/>
        <v>43394</v>
      </c>
      <c r="G61" s="3">
        <f t="shared" si="10"/>
        <v>0</v>
      </c>
      <c r="H61" s="3">
        <f t="shared" si="10"/>
        <v>68855</v>
      </c>
      <c r="I61" s="3">
        <f t="shared" si="10"/>
        <v>0</v>
      </c>
      <c r="J61" s="3">
        <f t="shared" si="10"/>
        <v>70152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815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5097</v>
      </c>
      <c r="B62" s="47" t="s">
        <v>5098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5099</v>
      </c>
      <c r="B63" s="47" t="s">
        <v>5100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58" t="s">
        <v>5108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5254</v>
      </c>
    </row>
    <row r="3" spans="1:262" s="30" customFormat="1" ht="63.75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7">
        <v>2022</v>
      </c>
      <c r="B4" s="337" t="s">
        <v>5268</v>
      </c>
      <c r="C4" s="60">
        <f>SUM(D4:V4)</f>
        <v>1620034</v>
      </c>
      <c r="D4" s="61">
        <f>D5+D32</f>
        <v>1259508</v>
      </c>
      <c r="E4" s="61">
        <f t="shared" ref="E4:V4" si="0">E5+E32</f>
        <v>0</v>
      </c>
      <c r="F4" s="61">
        <f t="shared" si="0"/>
        <v>84003</v>
      </c>
      <c r="G4" s="61">
        <f t="shared" si="0"/>
        <v>0</v>
      </c>
      <c r="H4" s="61">
        <f t="shared" si="0"/>
        <v>227179</v>
      </c>
      <c r="I4" s="61">
        <f t="shared" si="0"/>
        <v>0</v>
      </c>
      <c r="J4" s="61">
        <f>J5+J32</f>
        <v>48886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458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1533421</v>
      </c>
      <c r="D5" s="68">
        <f>+D6+D12+D17+D21+D25+D30+D31</f>
        <v>1259508</v>
      </c>
      <c r="E5" s="68">
        <f t="shared" ref="E5:V5" si="1">+E6+E12+E17+E21+E25+E30+E31</f>
        <v>0</v>
      </c>
      <c r="F5" s="68">
        <f t="shared" si="1"/>
        <v>84003</v>
      </c>
      <c r="G5" s="68">
        <f t="shared" si="1"/>
        <v>0</v>
      </c>
      <c r="H5" s="68">
        <f t="shared" si="1"/>
        <v>140566</v>
      </c>
      <c r="I5" s="68">
        <f t="shared" si="1"/>
        <v>0</v>
      </c>
      <c r="J5" s="68">
        <f t="shared" si="1"/>
        <v>48886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458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3">
        <v>31</v>
      </c>
      <c r="B6" s="8" t="s">
        <v>198</v>
      </c>
      <c r="C6" s="70">
        <f>SUM(D6:V6)</f>
        <v>1218218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1115421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30008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60651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12138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3">
        <v>311</v>
      </c>
      <c r="B7" s="8" t="s">
        <v>5270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3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3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3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3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4">
        <v>32</v>
      </c>
      <c r="B12" s="10" t="s">
        <v>199</v>
      </c>
      <c r="C12" s="71">
        <f t="shared" ref="C12:C37" si="3">SUM(D12:V12)</f>
        <v>300513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134784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53995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74528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36748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458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4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4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4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4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4">
        <v>34</v>
      </c>
      <c r="B17" s="10" t="s">
        <v>200</v>
      </c>
      <c r="C17" s="71">
        <f t="shared" si="3"/>
        <v>12367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9303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3064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4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4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4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4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4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4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4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4">
        <v>36</v>
      </c>
      <c r="B25" s="12" t="s">
        <v>201</v>
      </c>
      <c r="C25" s="71">
        <f t="shared" si="3"/>
        <v>0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4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4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4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4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4">
        <v>37</v>
      </c>
      <c r="B30" s="10" t="s">
        <v>253</v>
      </c>
      <c r="C30" s="71">
        <f t="shared" si="3"/>
        <v>2323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2323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4">
        <v>38</v>
      </c>
      <c r="B31" s="10" t="s">
        <v>202</v>
      </c>
      <c r="C31" s="71">
        <f t="shared" si="3"/>
        <v>0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5">
        <v>4</v>
      </c>
      <c r="B32" s="67" t="s">
        <v>203</v>
      </c>
      <c r="C32" s="66">
        <f t="shared" si="3"/>
        <v>86613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86613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3">
        <v>41</v>
      </c>
      <c r="B33" s="8" t="s">
        <v>254</v>
      </c>
      <c r="C33" s="71">
        <f t="shared" si="3"/>
        <v>969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969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4">
        <v>42</v>
      </c>
      <c r="B34" s="10" t="s">
        <v>231</v>
      </c>
      <c r="C34" s="71">
        <f t="shared" si="3"/>
        <v>85644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85644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3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3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4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8">
        <v>2023</v>
      </c>
      <c r="B40" s="337" t="s">
        <v>5269</v>
      </c>
      <c r="C40" s="60">
        <f t="shared" ref="C40:C54" si="5">SUM(D40:V40)</f>
        <v>3338077</v>
      </c>
      <c r="D40" s="61">
        <f t="shared" ref="D40:V40" si="6">+D41+D49</f>
        <v>2914173</v>
      </c>
      <c r="E40" s="61">
        <f t="shared" si="6"/>
        <v>0</v>
      </c>
      <c r="F40" s="61">
        <f t="shared" si="6"/>
        <v>73000</v>
      </c>
      <c r="G40" s="61">
        <f t="shared" si="6"/>
        <v>0</v>
      </c>
      <c r="H40" s="61">
        <f t="shared" si="6"/>
        <v>350904</v>
      </c>
      <c r="I40" s="61">
        <f t="shared" si="6"/>
        <v>0</v>
      </c>
      <c r="J40" s="61">
        <f t="shared" si="6"/>
        <v>0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5">
        <v>3</v>
      </c>
      <c r="B41" s="63" t="s">
        <v>197</v>
      </c>
      <c r="C41" s="64">
        <f t="shared" si="5"/>
        <v>3307032</v>
      </c>
      <c r="D41" s="68">
        <f t="shared" ref="D41:V41" si="7">+D42+D43+D44+D45+D46+D47+D48</f>
        <v>2914173</v>
      </c>
      <c r="E41" s="68">
        <f t="shared" si="7"/>
        <v>0</v>
      </c>
      <c r="F41" s="68">
        <f t="shared" si="7"/>
        <v>73000</v>
      </c>
      <c r="G41" s="68">
        <f t="shared" si="7"/>
        <v>0</v>
      </c>
      <c r="H41" s="68">
        <f t="shared" si="7"/>
        <v>319859</v>
      </c>
      <c r="I41" s="68">
        <f t="shared" si="7"/>
        <v>0</v>
      </c>
      <c r="J41" s="68">
        <f t="shared" si="7"/>
        <v>0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3">
        <v>31</v>
      </c>
      <c r="B42" s="8" t="s">
        <v>198</v>
      </c>
      <c r="C42" s="70">
        <f t="shared" si="5"/>
        <v>2845462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2666809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27879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150774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4">
        <v>32</v>
      </c>
      <c r="B43" s="10" t="s">
        <v>199</v>
      </c>
      <c r="C43" s="71">
        <f t="shared" si="5"/>
        <v>454270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247364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45121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161785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4">
        <v>34</v>
      </c>
      <c r="B44" s="10" t="s">
        <v>200</v>
      </c>
      <c r="C44" s="71">
        <f t="shared" si="5"/>
        <v>7300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7300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4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4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4">
        <v>37</v>
      </c>
      <c r="B47" s="10" t="s">
        <v>253</v>
      </c>
      <c r="C47" s="71">
        <f t="shared" si="5"/>
        <v>0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4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5">
        <v>4</v>
      </c>
      <c r="B49" s="67" t="s">
        <v>203</v>
      </c>
      <c r="C49" s="66">
        <f t="shared" si="5"/>
        <v>31045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31045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3">
        <v>41</v>
      </c>
      <c r="B50" s="8" t="s">
        <v>254</v>
      </c>
      <c r="C50" s="71">
        <f t="shared" si="5"/>
        <v>0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4">
        <v>42</v>
      </c>
      <c r="B51" s="10" t="s">
        <v>231</v>
      </c>
      <c r="C51" s="71">
        <f t="shared" si="5"/>
        <v>31045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31045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3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3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4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8">
        <v>2023</v>
      </c>
      <c r="B57" s="337" t="s">
        <v>5267</v>
      </c>
      <c r="C57" s="60">
        <f t="shared" ref="C57:C79" si="26">SUM(D57:V57)</f>
        <v>1698516</v>
      </c>
      <c r="D57" s="61">
        <f>D58+D74</f>
        <v>1349678</v>
      </c>
      <c r="E57" s="61">
        <f t="shared" ref="E57:V57" si="27">E58+E74</f>
        <v>0</v>
      </c>
      <c r="F57" s="61">
        <f t="shared" si="27"/>
        <v>88447</v>
      </c>
      <c r="G57" s="61">
        <f t="shared" si="27"/>
        <v>0</v>
      </c>
      <c r="H57" s="61">
        <f t="shared" si="27"/>
        <v>192986</v>
      </c>
      <c r="I57" s="61">
        <f t="shared" si="27"/>
        <v>0</v>
      </c>
      <c r="J57" s="61">
        <f t="shared" si="27"/>
        <v>66590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815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5">
        <v>3</v>
      </c>
      <c r="B58" s="63" t="s">
        <v>197</v>
      </c>
      <c r="C58" s="64">
        <f t="shared" si="26"/>
        <v>1684799</v>
      </c>
      <c r="D58" s="68">
        <f>+D59+D64+D69+D70+D71+D72+D73</f>
        <v>1349678</v>
      </c>
      <c r="E58" s="68">
        <f t="shared" ref="E58" si="28">+E59+E64+E69+E70+E71+E72+E73</f>
        <v>0</v>
      </c>
      <c r="F58" s="68">
        <f t="shared" ref="F58" si="29">+F59+F64+F69+F70+F71+F72+F73</f>
        <v>87847</v>
      </c>
      <c r="G58" s="68">
        <f t="shared" ref="G58" si="30">+G59+G64+G69+G70+G71+G72+G73</f>
        <v>0</v>
      </c>
      <c r="H58" s="68">
        <f t="shared" ref="H58" si="31">+H59+H64+H69+H70+H71+H72+H73</f>
        <v>182521</v>
      </c>
      <c r="I58" s="68">
        <f t="shared" ref="I58" si="32">+I59+I64+I69+I70+I71+I72+I73</f>
        <v>0</v>
      </c>
      <c r="J58" s="68">
        <f t="shared" ref="J58" si="33">+J59+J64+J69+J70+J71+J72+J73</f>
        <v>63938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815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3">
        <v>31</v>
      </c>
      <c r="B59" s="8" t="s">
        <v>198</v>
      </c>
      <c r="C59" s="70">
        <f t="shared" si="26"/>
        <v>1389547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1233932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29393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94975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31247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3">
        <v>311</v>
      </c>
      <c r="B60" s="8" t="s">
        <v>5270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3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3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3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4">
        <v>32</v>
      </c>
      <c r="B64" s="10" t="s">
        <v>199</v>
      </c>
      <c r="C64" s="71">
        <f t="shared" si="26"/>
        <v>288526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115746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58454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80820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32691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815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4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4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4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4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4">
        <v>34</v>
      </c>
      <c r="B69" s="10" t="s">
        <v>200</v>
      </c>
      <c r="C69" s="71">
        <f t="shared" si="26"/>
        <v>2861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2861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4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4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4">
        <v>37</v>
      </c>
      <c r="B72" s="10" t="s">
        <v>253</v>
      </c>
      <c r="C72" s="71">
        <f t="shared" si="26"/>
        <v>3584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3584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4">
        <v>38</v>
      </c>
      <c r="B73" s="10" t="s">
        <v>202</v>
      </c>
      <c r="C73" s="71">
        <f t="shared" si="26"/>
        <v>281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281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5">
        <v>4</v>
      </c>
      <c r="B74" s="67" t="s">
        <v>203</v>
      </c>
      <c r="C74" s="66">
        <f t="shared" si="26"/>
        <v>13717</v>
      </c>
      <c r="D74" s="69">
        <f>+D75+D76+D77+D78+D79</f>
        <v>0</v>
      </c>
      <c r="E74" s="69">
        <f t="shared" ref="E74" si="47">+E75+E76+E77+E78+E79</f>
        <v>0</v>
      </c>
      <c r="F74" s="69">
        <f t="shared" ref="F74" si="48">+F75+F76+F77+F78+F79</f>
        <v>600</v>
      </c>
      <c r="G74" s="69">
        <f t="shared" ref="G74" si="49">+G75+G76+G77+G78+G79</f>
        <v>0</v>
      </c>
      <c r="H74" s="69">
        <f t="shared" ref="H74" si="50">+H75+H76+H77+H78+H79</f>
        <v>10465</v>
      </c>
      <c r="I74" s="69">
        <f t="shared" ref="I74" si="51">+I75+I76+I77+I78+I79</f>
        <v>0</v>
      </c>
      <c r="J74" s="69">
        <f t="shared" ref="J74" si="52">+J75+J76+J77+J78+J79</f>
        <v>2652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3">
        <v>41</v>
      </c>
      <c r="B75" s="8" t="s">
        <v>254</v>
      </c>
      <c r="C75" s="71">
        <f t="shared" si="26"/>
        <v>0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4">
        <v>42</v>
      </c>
      <c r="B76" s="10" t="s">
        <v>231</v>
      </c>
      <c r="C76" s="71">
        <f t="shared" si="26"/>
        <v>13717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600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10465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2652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3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3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4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sqref="A1:E1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58" t="s">
        <v>5110</v>
      </c>
      <c r="B1" s="358"/>
      <c r="C1" s="358"/>
      <c r="D1" s="358"/>
      <c r="E1" s="358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5254</v>
      </c>
    </row>
    <row r="4" spans="1:193" ht="38.25">
      <c r="A4" s="296" t="s">
        <v>5111</v>
      </c>
      <c r="B4" s="2" t="s">
        <v>5122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59"/>
      <c r="B5" s="59" t="s">
        <v>5133</v>
      </c>
      <c r="C5" s="324">
        <f>+C6+C9+C11+C14+C25+C28+C30</f>
        <v>1620034</v>
      </c>
      <c r="D5" s="324">
        <f t="shared" ref="D5:E5" si="0">+D6+D9+D11+D14+D25+D28+D30</f>
        <v>3338077</v>
      </c>
      <c r="E5" s="324">
        <f t="shared" si="0"/>
        <v>1698516</v>
      </c>
    </row>
    <row r="6" spans="1:193">
      <c r="A6" s="297">
        <v>1</v>
      </c>
      <c r="B6" s="58" t="s">
        <v>5125</v>
      </c>
      <c r="C6" s="323">
        <f>+C7+C8</f>
        <v>1259508</v>
      </c>
      <c r="D6" s="323">
        <f t="shared" ref="D6:E6" si="1">+D7+D8</f>
        <v>2914173</v>
      </c>
      <c r="E6" s="323">
        <f t="shared" si="1"/>
        <v>1349678</v>
      </c>
    </row>
    <row r="7" spans="1:193">
      <c r="A7" s="294">
        <v>11</v>
      </c>
      <c r="B7" s="43" t="s">
        <v>5112</v>
      </c>
      <c r="C7" s="322">
        <f>+'A.2 RASHODI'!D4</f>
        <v>1259508</v>
      </c>
      <c r="D7" s="322">
        <f>+'A.2 RASHODI'!D40</f>
        <v>2914173</v>
      </c>
      <c r="E7" s="322">
        <f>+'A.2 RASHODI'!D57</f>
        <v>1349678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5126</v>
      </c>
      <c r="C9" s="323">
        <f>+C10</f>
        <v>84003</v>
      </c>
      <c r="D9" s="323">
        <f t="shared" ref="D9:E9" si="2">+D10</f>
        <v>73000</v>
      </c>
      <c r="E9" s="323">
        <f t="shared" si="2"/>
        <v>88447</v>
      </c>
    </row>
    <row r="10" spans="1:193">
      <c r="A10" s="294">
        <v>31</v>
      </c>
      <c r="B10" s="43" t="s">
        <v>5113</v>
      </c>
      <c r="C10" s="322">
        <f>+'A.2 RASHODI'!F4</f>
        <v>84003</v>
      </c>
      <c r="D10" s="322">
        <f>+'A.2 RASHODI'!F40</f>
        <v>73000</v>
      </c>
      <c r="E10" s="322">
        <f>+'A.2 RASHODI'!F57</f>
        <v>88447</v>
      </c>
    </row>
    <row r="11" spans="1:193">
      <c r="A11" s="297">
        <v>4</v>
      </c>
      <c r="B11" s="58" t="s">
        <v>5127</v>
      </c>
      <c r="C11" s="323">
        <f>+C12+C13</f>
        <v>227179</v>
      </c>
      <c r="D11" s="323">
        <f t="shared" ref="D11:E11" si="3">+D12+D13</f>
        <v>350904</v>
      </c>
      <c r="E11" s="323">
        <f t="shared" si="3"/>
        <v>192986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5115</v>
      </c>
      <c r="C13" s="322">
        <f>+'A.2 RASHODI'!H4</f>
        <v>227179</v>
      </c>
      <c r="D13" s="322">
        <f>+'A.2 RASHODI'!H40</f>
        <v>350904</v>
      </c>
      <c r="E13" s="322">
        <f>+'A.2 RASHODI'!H57</f>
        <v>192986</v>
      </c>
    </row>
    <row r="14" spans="1:193">
      <c r="A14" s="297">
        <v>5</v>
      </c>
      <c r="B14" s="58" t="s">
        <v>5128</v>
      </c>
      <c r="C14" s="323">
        <f>SUM(C15:C24)</f>
        <v>48886</v>
      </c>
      <c r="D14" s="323">
        <f t="shared" ref="D14:E14" si="4">SUM(D15:D24)</f>
        <v>0</v>
      </c>
      <c r="E14" s="323">
        <f t="shared" si="4"/>
        <v>66590</v>
      </c>
    </row>
    <row r="15" spans="1:193">
      <c r="A15" s="294">
        <v>51</v>
      </c>
      <c r="B15" s="43" t="s">
        <v>5116</v>
      </c>
      <c r="C15" s="322">
        <f>+'A.2 RASHODI'!I4</f>
        <v>0</v>
      </c>
      <c r="D15" s="322">
        <f>+'A.2 RASHODI'!I40</f>
        <v>0</v>
      </c>
      <c r="E15" s="322">
        <f>+'A.1 PRIHODI'!I47</f>
        <v>0</v>
      </c>
    </row>
    <row r="16" spans="1:193">
      <c r="A16" s="294">
        <v>52</v>
      </c>
      <c r="B16" s="43" t="s">
        <v>5117</v>
      </c>
      <c r="C16" s="322">
        <f>+'A.2 RASHODI'!J4</f>
        <v>48886</v>
      </c>
      <c r="D16" s="322">
        <f>+'A.2 RASHODI'!J40</f>
        <v>0</v>
      </c>
      <c r="E16" s="322">
        <f>+'A.2 RASHODI'!J57</f>
        <v>66590</v>
      </c>
    </row>
    <row r="17" spans="1:5">
      <c r="A17" s="294">
        <v>552</v>
      </c>
      <c r="B17" s="43" t="s">
        <v>5118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5119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1778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5129</v>
      </c>
      <c r="C25" s="323">
        <f>+C26+C27</f>
        <v>458</v>
      </c>
      <c r="D25" s="323">
        <f t="shared" ref="D25:E25" si="5">+D26+D27</f>
        <v>0</v>
      </c>
      <c r="E25" s="323">
        <f t="shared" si="5"/>
        <v>815</v>
      </c>
    </row>
    <row r="26" spans="1:5">
      <c r="A26" s="294">
        <v>61</v>
      </c>
      <c r="B26" s="43" t="s">
        <v>1683</v>
      </c>
      <c r="C26" s="322">
        <f>+'A.2 RASHODI'!S4</f>
        <v>458</v>
      </c>
      <c r="D26" s="322">
        <f>+'A.2 RASHODI'!S40</f>
        <v>0</v>
      </c>
      <c r="E26" s="322">
        <f>+'A.2 RASHODI'!S57</f>
        <v>815</v>
      </c>
    </row>
    <row r="27" spans="1:5">
      <c r="A27" s="294">
        <v>63</v>
      </c>
      <c r="B27" s="43" t="s">
        <v>5123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5130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5124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5131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sqref="A1:E1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58" t="s">
        <v>5132</v>
      </c>
      <c r="B1" s="358"/>
      <c r="C1" s="358"/>
      <c r="D1" s="358"/>
      <c r="E1" s="358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5254</v>
      </c>
    </row>
    <row r="4" spans="1:193" ht="30">
      <c r="A4" s="41" t="s">
        <v>5111</v>
      </c>
      <c r="B4" s="2" t="s">
        <v>5137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314"/>
      <c r="B5" s="59" t="s">
        <v>5133</v>
      </c>
      <c r="C5" s="61">
        <f>+C6+C15+C21+C28+C38+C45+C52+C59+C66+C75</f>
        <v>1620034</v>
      </c>
      <c r="D5" s="61">
        <f t="shared" ref="D5:E5" si="0">+D6+D15+D21+D28+D38+D45+D52+D59+D66+D75</f>
        <v>3338077</v>
      </c>
      <c r="E5" s="61">
        <f t="shared" si="0"/>
        <v>1698516</v>
      </c>
    </row>
    <row r="6" spans="1:193">
      <c r="A6" s="295">
        <v>1</v>
      </c>
      <c r="B6" s="58" t="s">
        <v>5134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5135</v>
      </c>
      <c r="C7" s="322">
        <f>SUMIF('Unos rashoda i izdataka'!$R$3:$R$501,'A.4 RASHODI FUNK'!$A7,'Unos rashoda i izdataka'!$J$3:$J$501)+SUMIF('Unos rashoda P4'!$T$3:$T$501,'A.4 RASHODI FUNK'!$A7,'Unos rashoda P4'!$H$3:$H$501)</f>
        <v>0</v>
      </c>
      <c r="D7" s="322">
        <f>SUMIF('Unos rashoda i izdataka'!$R$3:$R$501,'A.4 RASHODI FUNK'!$A7,'Unos rashoda i izdataka'!$K$3:$K$501)+SUMIF('Unos rashoda P4'!$T$3:$T$501,'A.4 RASHODI FUNK'!$A7,'Unos rashoda P4'!$I$3:$I$501)</f>
        <v>0</v>
      </c>
      <c r="E7" s="322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15">
        <v>12</v>
      </c>
      <c r="B8" s="43" t="s">
        <v>5136</v>
      </c>
      <c r="C8" s="322">
        <f>SUMIF('Unos rashoda i izdataka'!$R$3:$R$501,'A.4 RASHODI FUNK'!$A8,'Unos rashoda i izdataka'!$J$3:$J$501)+SUMIF('Unos rashoda P4'!$T$3:$T$501,'A.4 RASHODI FUNK'!$A8,'Unos rashoda P4'!$H$3:$H$501)</f>
        <v>0</v>
      </c>
      <c r="D8" s="322">
        <f>SUMIF('Unos rashoda i izdataka'!$R$3:$R$501,'A.4 RASHODI FUNK'!$A8,'Unos rashoda i izdataka'!$K$3:$K$501)+SUMIF('Unos rashoda P4'!$T$3:$T$501,'A.4 RASHODI FUNK'!$A8,'Unos rashoda P4'!$I$3:$I$501)</f>
        <v>0</v>
      </c>
      <c r="E8" s="322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15">
        <v>13</v>
      </c>
      <c r="B9" s="43" t="s">
        <v>5138</v>
      </c>
      <c r="C9" s="322">
        <f>SUMIF('Unos rashoda i izdataka'!$R$3:$R$501,'A.4 RASHODI FUNK'!$A9,'Unos rashoda i izdataka'!$J$3:$J$501)+SUMIF('Unos rashoda P4'!$T$3:$T$501,'A.4 RASHODI FUNK'!$A9,'Unos rashoda P4'!$H$3:$H$501)</f>
        <v>0</v>
      </c>
      <c r="D9" s="322">
        <f>SUMIF('Unos rashoda i izdataka'!$R$3:$R$501,'A.4 RASHODI FUNK'!$A9,'Unos rashoda i izdataka'!$K$3:$K$501)+SUMIF('Unos rashoda P4'!$T$3:$T$501,'A.4 RASHODI FUNK'!$A9,'Unos rashoda P4'!$I$3:$I$501)</f>
        <v>0</v>
      </c>
      <c r="E9" s="322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15">
        <v>14</v>
      </c>
      <c r="B10" s="43" t="s">
        <v>5186</v>
      </c>
      <c r="C10" s="322">
        <f>SUMIF('Unos rashoda i izdataka'!$R$3:$R$501,'A.4 RASHODI FUNK'!$A10,'Unos rashoda i izdataka'!$J$3:$J$501)+SUMIF('Unos rashoda P4'!$T$3:$T$501,'A.4 RASHODI FUNK'!$A10,'Unos rashoda P4'!$H$3:$H$501)</f>
        <v>0</v>
      </c>
      <c r="D10" s="322">
        <f>SUMIF('Unos rashoda i izdataka'!$R$3:$R$501,'A.4 RASHODI FUNK'!$A10,'Unos rashoda i izdataka'!$K$3:$K$501)+SUMIF('Unos rashoda P4'!$T$3:$T$501,'A.4 RASHODI FUNK'!$A10,'Unos rashoda P4'!$I$3:$I$501)</f>
        <v>0</v>
      </c>
      <c r="E10" s="322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15">
        <v>15</v>
      </c>
      <c r="B11" s="43" t="s">
        <v>5145</v>
      </c>
      <c r="C11" s="322">
        <f>SUMIF('Unos rashoda i izdataka'!$R$3:$R$501,'A.4 RASHODI FUNK'!$A11,'Unos rashoda i izdataka'!$J$3:$J$501)+SUMIF('Unos rashoda P4'!$T$3:$T$501,'A.4 RASHODI FUNK'!$A11,'Unos rashoda P4'!$H$3:$H$501)</f>
        <v>0</v>
      </c>
      <c r="D11" s="322">
        <f>SUMIF('Unos rashoda i izdataka'!$R$3:$R$501,'A.4 RASHODI FUNK'!$A11,'Unos rashoda i izdataka'!$K$3:$K$501)+SUMIF('Unos rashoda P4'!$T$3:$T$501,'A.4 RASHODI FUNK'!$A11,'Unos rashoda P4'!$I$3:$I$501)</f>
        <v>0</v>
      </c>
      <c r="E11" s="322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15">
        <v>16</v>
      </c>
      <c r="B12" s="43" t="s">
        <v>5187</v>
      </c>
      <c r="C12" s="322">
        <f>SUMIF('Unos rashoda i izdataka'!$R$3:$R$501,'A.4 RASHODI FUNK'!$A12,'Unos rashoda i izdataka'!$J$3:$J$501)+SUMIF('Unos rashoda P4'!$T$3:$T$501,'A.4 RASHODI FUNK'!$A12,'Unos rashoda P4'!$H$3:$H$501)</f>
        <v>0</v>
      </c>
      <c r="D12" s="322">
        <f>SUMIF('Unos rashoda i izdataka'!$R$3:$R$501,'A.4 RASHODI FUNK'!$A12,'Unos rashoda i izdataka'!$K$3:$K$501)+SUMIF('Unos rashoda P4'!$T$3:$T$501,'A.4 RASHODI FUNK'!$A12,'Unos rashoda P4'!$I$3:$I$501)</f>
        <v>0</v>
      </c>
      <c r="E12" s="322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15">
        <v>17</v>
      </c>
      <c r="B13" s="43" t="s">
        <v>5188</v>
      </c>
      <c r="C13" s="322">
        <f>SUMIF('Unos rashoda i izdataka'!$R$3:$R$501,'A.4 RASHODI FUNK'!$A13,'Unos rashoda i izdataka'!$J$3:$J$501)+SUMIF('Unos rashoda P4'!$T$3:$T$501,'A.4 RASHODI FUNK'!$A13,'Unos rashoda P4'!$H$3:$H$501)</f>
        <v>0</v>
      </c>
      <c r="D13" s="322">
        <f>SUMIF('Unos rashoda i izdataka'!$R$3:$R$501,'A.4 RASHODI FUNK'!$A13,'Unos rashoda i izdataka'!$K$3:$K$501)+SUMIF('Unos rashoda P4'!$T$3:$T$501,'A.4 RASHODI FUNK'!$A13,'Unos rashoda P4'!$I$3:$I$501)</f>
        <v>0</v>
      </c>
      <c r="E13" s="322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15">
        <v>18</v>
      </c>
      <c r="B14" s="43" t="s">
        <v>5157</v>
      </c>
      <c r="C14" s="322">
        <f>SUMIF('Unos rashoda i izdataka'!$R$3:$R$501,'A.4 RASHODI FUNK'!$A14,'Unos rashoda i izdataka'!$J$3:$J$501)+SUMIF('Unos rashoda P4'!$T$3:$T$501,'A.4 RASHODI FUNK'!$A14,'Unos rashoda P4'!$H$3:$H$501)</f>
        <v>0</v>
      </c>
      <c r="D14" s="322">
        <f>SUMIF('Unos rashoda i izdataka'!$R$3:$R$501,'A.4 RASHODI FUNK'!$A14,'Unos rashoda i izdataka'!$K$3:$K$501)+SUMIF('Unos rashoda P4'!$T$3:$T$501,'A.4 RASHODI FUNK'!$A14,'Unos rashoda P4'!$I$3:$I$501)</f>
        <v>0</v>
      </c>
      <c r="E14" s="322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95">
        <v>2</v>
      </c>
      <c r="B15" s="58" t="s">
        <v>5189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5190</v>
      </c>
      <c r="C16" s="322">
        <f>SUMIF('Unos rashoda i izdataka'!$R$3:$R$501,'A.4 RASHODI FUNK'!$A16,'Unos rashoda i izdataka'!$J$3:$J$501)+SUMIF('Unos rashoda P4'!$T$3:$T$501,'A.4 RASHODI FUNK'!$A16,'Unos rashoda P4'!$H$3:$H$501)</f>
        <v>0</v>
      </c>
      <c r="D16" s="322">
        <f>SUMIF('Unos rashoda i izdataka'!$R$3:$R$501,'A.4 RASHODI FUNK'!$A16,'Unos rashoda i izdataka'!$K$3:$K$501)+SUMIF('Unos rashoda P4'!$T$3:$T$501,'A.4 RASHODI FUNK'!$A16,'Unos rashoda P4'!$I$3:$I$501)</f>
        <v>0</v>
      </c>
      <c r="E16" s="322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15">
        <v>22</v>
      </c>
      <c r="B17" s="43" t="s">
        <v>5191</v>
      </c>
      <c r="C17" s="322">
        <f>SUMIF('Unos rashoda i izdataka'!$R$3:$R$501,'A.4 RASHODI FUNK'!$A17,'Unos rashoda i izdataka'!$J$3:$J$501)+SUMIF('Unos rashoda P4'!$T$3:$T$501,'A.4 RASHODI FUNK'!$A17,'Unos rashoda P4'!$H$3:$H$501)</f>
        <v>0</v>
      </c>
      <c r="D17" s="322">
        <f>SUMIF('Unos rashoda i izdataka'!$R$3:$R$501,'A.4 RASHODI FUNK'!$A17,'Unos rashoda i izdataka'!$K$3:$K$501)+SUMIF('Unos rashoda P4'!$T$3:$T$501,'A.4 RASHODI FUNK'!$A17,'Unos rashoda P4'!$I$3:$I$501)</f>
        <v>0</v>
      </c>
      <c r="E17" s="322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15">
        <v>23</v>
      </c>
      <c r="B18" s="43" t="s">
        <v>5192</v>
      </c>
      <c r="C18" s="322">
        <f>SUMIF('Unos rashoda i izdataka'!$R$3:$R$501,'A.4 RASHODI FUNK'!$A18,'Unos rashoda i izdataka'!$J$3:$J$501)+SUMIF('Unos rashoda P4'!$T$3:$T$501,'A.4 RASHODI FUNK'!$A18,'Unos rashoda P4'!$H$3:$H$501)</f>
        <v>0</v>
      </c>
      <c r="D18" s="322">
        <f>SUMIF('Unos rashoda i izdataka'!$R$3:$R$501,'A.4 RASHODI FUNK'!$A18,'Unos rashoda i izdataka'!$K$3:$K$501)+SUMIF('Unos rashoda P4'!$T$3:$T$501,'A.4 RASHODI FUNK'!$A18,'Unos rashoda P4'!$I$3:$I$501)</f>
        <v>0</v>
      </c>
      <c r="E18" s="322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15">
        <v>24</v>
      </c>
      <c r="B19" s="43" t="s">
        <v>5193</v>
      </c>
      <c r="C19" s="322">
        <f>SUMIF('Unos rashoda i izdataka'!$R$3:$R$501,'A.4 RASHODI FUNK'!$A19,'Unos rashoda i izdataka'!$J$3:$J$501)+SUMIF('Unos rashoda P4'!$T$3:$T$501,'A.4 RASHODI FUNK'!$A19,'Unos rashoda P4'!$H$3:$H$501)</f>
        <v>0</v>
      </c>
      <c r="D19" s="322">
        <f>SUMIF('Unos rashoda i izdataka'!$R$3:$R$501,'A.4 RASHODI FUNK'!$A19,'Unos rashoda i izdataka'!$K$3:$K$501)+SUMIF('Unos rashoda P4'!$T$3:$T$501,'A.4 RASHODI FUNK'!$A19,'Unos rashoda P4'!$I$3:$I$501)</f>
        <v>0</v>
      </c>
      <c r="E19" s="322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15">
        <v>25</v>
      </c>
      <c r="B20" s="43" t="s">
        <v>5194</v>
      </c>
      <c r="C20" s="322">
        <f>SUMIF('Unos rashoda i izdataka'!$R$3:$R$501,'A.4 RASHODI FUNK'!$A20,'Unos rashoda i izdataka'!$J$3:$J$501)+SUMIF('Unos rashoda P4'!$T$3:$T$501,'A.4 RASHODI FUNK'!$A20,'Unos rashoda P4'!$H$3:$H$501)</f>
        <v>0</v>
      </c>
      <c r="D20" s="322">
        <f>SUMIF('Unos rashoda i izdataka'!$R$3:$R$501,'A.4 RASHODI FUNK'!$A20,'Unos rashoda i izdataka'!$K$3:$K$501)+SUMIF('Unos rashoda P4'!$T$3:$T$501,'A.4 RASHODI FUNK'!$A20,'Unos rashoda P4'!$I$3:$I$501)</f>
        <v>0</v>
      </c>
      <c r="E20" s="322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95">
        <v>3</v>
      </c>
      <c r="B21" s="58" t="s">
        <v>5195</v>
      </c>
      <c r="C21" s="330">
        <f>SUM(C22:C27)</f>
        <v>0</v>
      </c>
      <c r="D21" s="330">
        <f>SUM(D22:D27)</f>
        <v>0</v>
      </c>
      <c r="E21" s="330">
        <f>SUM(E22:E27)</f>
        <v>0</v>
      </c>
    </row>
    <row r="22" spans="1:5">
      <c r="A22" s="315">
        <v>31</v>
      </c>
      <c r="B22" s="43" t="s">
        <v>5196</v>
      </c>
      <c r="C22" s="322">
        <f>SUMIF('Unos rashoda i izdataka'!$R$3:$R$501,'A.4 RASHODI FUNK'!$A22,'Unos rashoda i izdataka'!$J$3:$J$501)+SUMIF('Unos rashoda P4'!$T$3:$T$501,'A.4 RASHODI FUNK'!$A22,'Unos rashoda P4'!$H$3:$H$501)</f>
        <v>0</v>
      </c>
      <c r="D22" s="322">
        <f>SUMIF('Unos rashoda i izdataka'!$R$3:$R$501,'A.4 RASHODI FUNK'!$A22,'Unos rashoda i izdataka'!$K$3:$K$501)+SUMIF('Unos rashoda P4'!$T$3:$T$501,'A.4 RASHODI FUNK'!$A22,'Unos rashoda P4'!$I$3:$I$501)</f>
        <v>0</v>
      </c>
      <c r="E22" s="322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15">
        <v>32</v>
      </c>
      <c r="B23" s="43" t="s">
        <v>5197</v>
      </c>
      <c r="C23" s="322">
        <f>SUMIF('Unos rashoda i izdataka'!$R$3:$R$501,'A.4 RASHODI FUNK'!$A23,'Unos rashoda i izdataka'!$J$3:$J$501)+SUMIF('Unos rashoda P4'!$T$3:$T$501,'A.4 RASHODI FUNK'!$A23,'Unos rashoda P4'!$H$3:$H$501)</f>
        <v>0</v>
      </c>
      <c r="D23" s="322">
        <f>SUMIF('Unos rashoda i izdataka'!$R$3:$R$501,'A.4 RASHODI FUNK'!$A23,'Unos rashoda i izdataka'!$K$3:$K$501)+SUMIF('Unos rashoda P4'!$T$3:$T$501,'A.4 RASHODI FUNK'!$A23,'Unos rashoda P4'!$I$3:$I$501)</f>
        <v>0</v>
      </c>
      <c r="E23" s="322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15">
        <v>33</v>
      </c>
      <c r="B24" s="43" t="s">
        <v>5198</v>
      </c>
      <c r="C24" s="322">
        <f>SUMIF('Unos rashoda i izdataka'!$R$3:$R$501,'A.4 RASHODI FUNK'!$A24,'Unos rashoda i izdataka'!$J$3:$J$501)+SUMIF('Unos rashoda P4'!$T$3:$T$501,'A.4 RASHODI FUNK'!$A24,'Unos rashoda P4'!$H$3:$H$501)</f>
        <v>0</v>
      </c>
      <c r="D24" s="322">
        <f>SUMIF('Unos rashoda i izdataka'!$R$3:$R$501,'A.4 RASHODI FUNK'!$A24,'Unos rashoda i izdataka'!$K$3:$K$501)+SUMIF('Unos rashoda P4'!$T$3:$T$501,'A.4 RASHODI FUNK'!$A24,'Unos rashoda P4'!$I$3:$I$501)</f>
        <v>0</v>
      </c>
      <c r="E24" s="322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15">
        <v>34</v>
      </c>
      <c r="B25" s="43" t="s">
        <v>5199</v>
      </c>
      <c r="C25" s="322">
        <f>SUMIF('Unos rashoda i izdataka'!$R$3:$R$501,'A.4 RASHODI FUNK'!$A25,'Unos rashoda i izdataka'!$J$3:$J$501)+SUMIF('Unos rashoda P4'!$T$3:$T$501,'A.4 RASHODI FUNK'!$A25,'Unos rashoda P4'!$H$3:$H$501)</f>
        <v>0</v>
      </c>
      <c r="D25" s="322">
        <f>SUMIF('Unos rashoda i izdataka'!$R$3:$R$501,'A.4 RASHODI FUNK'!$A25,'Unos rashoda i izdataka'!$K$3:$K$501)+SUMIF('Unos rashoda P4'!$T$3:$T$501,'A.4 RASHODI FUNK'!$A25,'Unos rashoda P4'!$I$3:$I$501)</f>
        <v>0</v>
      </c>
      <c r="E25" s="322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15">
        <v>35</v>
      </c>
      <c r="B26" s="43" t="s">
        <v>5200</v>
      </c>
      <c r="C26" s="322">
        <f>SUMIF('Unos rashoda i izdataka'!$R$3:$R$501,'A.4 RASHODI FUNK'!$A26,'Unos rashoda i izdataka'!$J$3:$J$501)+SUMIF('Unos rashoda P4'!$T$3:$T$501,'A.4 RASHODI FUNK'!$A26,'Unos rashoda P4'!$H$3:$H$501)</f>
        <v>0</v>
      </c>
      <c r="D26" s="322">
        <f>SUMIF('Unos rashoda i izdataka'!$R$3:$R$501,'A.4 RASHODI FUNK'!$A26,'Unos rashoda i izdataka'!$K$3:$K$501)+SUMIF('Unos rashoda P4'!$T$3:$T$501,'A.4 RASHODI FUNK'!$A26,'Unos rashoda P4'!$I$3:$I$501)</f>
        <v>0</v>
      </c>
      <c r="E26" s="322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15">
        <v>36</v>
      </c>
      <c r="B27" s="43" t="s">
        <v>5201</v>
      </c>
      <c r="C27" s="322">
        <f>SUMIF('Unos rashoda i izdataka'!$R$3:$R$501,'A.4 RASHODI FUNK'!$A27,'Unos rashoda i izdataka'!$J$3:$J$501)+SUMIF('Unos rashoda P4'!$T$3:$T$501,'A.4 RASHODI FUNK'!$A27,'Unos rashoda P4'!$H$3:$H$501)</f>
        <v>0</v>
      </c>
      <c r="D27" s="322">
        <f>SUMIF('Unos rashoda i izdataka'!$R$3:$R$501,'A.4 RASHODI FUNK'!$A27,'Unos rashoda i izdataka'!$K$3:$K$501)+SUMIF('Unos rashoda P4'!$T$3:$T$501,'A.4 RASHODI FUNK'!$A27,'Unos rashoda P4'!$I$3:$I$501)</f>
        <v>0</v>
      </c>
      <c r="E27" s="322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95">
        <v>4</v>
      </c>
      <c r="B28" s="58" t="s">
        <v>5202</v>
      </c>
      <c r="C28" s="330">
        <f>SUM(C29:C37)</f>
        <v>0</v>
      </c>
      <c r="D28" s="330">
        <f>SUM(D29:D37)</f>
        <v>0</v>
      </c>
      <c r="E28" s="330">
        <f>SUM(E29:E37)</f>
        <v>0</v>
      </c>
    </row>
    <row r="29" spans="1:5">
      <c r="A29" s="315">
        <v>41</v>
      </c>
      <c r="B29" s="43" t="s">
        <v>5203</v>
      </c>
      <c r="C29" s="322">
        <f>SUMIF('Unos rashoda i izdataka'!$R$3:$R$501,'A.4 RASHODI FUNK'!$A29,'Unos rashoda i izdataka'!$J$3:$J$501)+SUMIF('Unos rashoda P4'!$T$3:$T$501,'A.4 RASHODI FUNK'!$A29,'Unos rashoda P4'!$H$3:$H$501)</f>
        <v>0</v>
      </c>
      <c r="D29" s="322">
        <f>SUMIF('Unos rashoda i izdataka'!$R$3:$R$501,'A.4 RASHODI FUNK'!$A29,'Unos rashoda i izdataka'!$K$3:$K$501)+SUMIF('Unos rashoda P4'!$T$3:$T$501,'A.4 RASHODI FUNK'!$A29,'Unos rashoda P4'!$I$3:$I$501)</f>
        <v>0</v>
      </c>
      <c r="E29" s="322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15">
        <v>42</v>
      </c>
      <c r="B30" s="43" t="s">
        <v>5204</v>
      </c>
      <c r="C30" s="322">
        <f>SUMIF('Unos rashoda i izdataka'!$R$3:$R$501,'A.4 RASHODI FUNK'!$A30,'Unos rashoda i izdataka'!$J$3:$J$501)+SUMIF('Unos rashoda P4'!$T$3:$T$501,'A.4 RASHODI FUNK'!$A30,'Unos rashoda P4'!$H$3:$H$501)</f>
        <v>0</v>
      </c>
      <c r="D30" s="322">
        <f>SUMIF('Unos rashoda i izdataka'!$R$3:$R$501,'A.4 RASHODI FUNK'!$A30,'Unos rashoda i izdataka'!$K$3:$K$501)+SUMIF('Unos rashoda P4'!$T$3:$T$501,'A.4 RASHODI FUNK'!$A30,'Unos rashoda P4'!$I$3:$I$501)</f>
        <v>0</v>
      </c>
      <c r="E30" s="322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15">
        <v>43</v>
      </c>
      <c r="B31" s="43" t="s">
        <v>5205</v>
      </c>
      <c r="C31" s="322">
        <f>SUMIF('Unos rashoda i izdataka'!$R$3:$R$501,'A.4 RASHODI FUNK'!$A31,'Unos rashoda i izdataka'!$J$3:$J$501)+SUMIF('Unos rashoda P4'!$T$3:$T$501,'A.4 RASHODI FUNK'!$A31,'Unos rashoda P4'!$H$3:$H$501)</f>
        <v>0</v>
      </c>
      <c r="D31" s="322">
        <f>SUMIF('Unos rashoda i izdataka'!$R$3:$R$501,'A.4 RASHODI FUNK'!$A31,'Unos rashoda i izdataka'!$K$3:$K$501)+SUMIF('Unos rashoda P4'!$T$3:$T$501,'A.4 RASHODI FUNK'!$A31,'Unos rashoda P4'!$I$3:$I$501)</f>
        <v>0</v>
      </c>
      <c r="E31" s="322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15">
        <v>44</v>
      </c>
      <c r="B32" s="43" t="s">
        <v>5206</v>
      </c>
      <c r="C32" s="322">
        <f>SUMIF('Unos rashoda i izdataka'!$R$3:$R$501,'A.4 RASHODI FUNK'!$A32,'Unos rashoda i izdataka'!$J$3:$J$501)+SUMIF('Unos rashoda P4'!$T$3:$T$501,'A.4 RASHODI FUNK'!$A32,'Unos rashoda P4'!$H$3:$H$501)</f>
        <v>0</v>
      </c>
      <c r="D32" s="322">
        <f>SUMIF('Unos rashoda i izdataka'!$R$3:$R$501,'A.4 RASHODI FUNK'!$A32,'Unos rashoda i izdataka'!$K$3:$K$501)+SUMIF('Unos rashoda P4'!$T$3:$T$501,'A.4 RASHODI FUNK'!$A32,'Unos rashoda P4'!$I$3:$I$501)</f>
        <v>0</v>
      </c>
      <c r="E32" s="322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15">
        <v>45</v>
      </c>
      <c r="B33" s="43" t="s">
        <v>5207</v>
      </c>
      <c r="C33" s="322">
        <f>SUMIF('Unos rashoda i izdataka'!$R$3:$R$501,'A.4 RASHODI FUNK'!$A33,'Unos rashoda i izdataka'!$J$3:$J$501)+SUMIF('Unos rashoda P4'!$T$3:$T$501,'A.4 RASHODI FUNK'!$A33,'Unos rashoda P4'!$H$3:$H$501)</f>
        <v>0</v>
      </c>
      <c r="D33" s="322">
        <f>SUMIF('Unos rashoda i izdataka'!$R$3:$R$501,'A.4 RASHODI FUNK'!$A33,'Unos rashoda i izdataka'!$K$3:$K$501)+SUMIF('Unos rashoda P4'!$T$3:$T$501,'A.4 RASHODI FUNK'!$A33,'Unos rashoda P4'!$I$3:$I$501)</f>
        <v>0</v>
      </c>
      <c r="E33" s="322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15">
        <v>46</v>
      </c>
      <c r="B34" s="43" t="s">
        <v>5167</v>
      </c>
      <c r="C34" s="322">
        <f>SUMIF('Unos rashoda i izdataka'!$R$3:$R$501,'A.4 RASHODI FUNK'!$A34,'Unos rashoda i izdataka'!$J$3:$J$501)+SUMIF('Unos rashoda P4'!$T$3:$T$501,'A.4 RASHODI FUNK'!$A34,'Unos rashoda P4'!$H$3:$H$501)</f>
        <v>0</v>
      </c>
      <c r="D34" s="322">
        <f>SUMIF('Unos rashoda i izdataka'!$R$3:$R$501,'A.4 RASHODI FUNK'!$A34,'Unos rashoda i izdataka'!$K$3:$K$501)+SUMIF('Unos rashoda P4'!$T$3:$T$501,'A.4 RASHODI FUNK'!$A34,'Unos rashoda P4'!$I$3:$I$501)</f>
        <v>0</v>
      </c>
      <c r="E34" s="322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15">
        <v>47</v>
      </c>
      <c r="B35" s="43" t="s">
        <v>5208</v>
      </c>
      <c r="C35" s="322">
        <f>SUMIF('Unos rashoda i izdataka'!$R$3:$R$501,'A.4 RASHODI FUNK'!$A35,'Unos rashoda i izdataka'!$J$3:$J$501)+SUMIF('Unos rashoda P4'!$T$3:$T$501,'A.4 RASHODI FUNK'!$A35,'Unos rashoda P4'!$H$3:$H$501)</f>
        <v>0</v>
      </c>
      <c r="D35" s="322">
        <f>SUMIF('Unos rashoda i izdataka'!$R$3:$R$501,'A.4 RASHODI FUNK'!$A35,'Unos rashoda i izdataka'!$K$3:$K$501)+SUMIF('Unos rashoda P4'!$T$3:$T$501,'A.4 RASHODI FUNK'!$A35,'Unos rashoda P4'!$I$3:$I$501)</f>
        <v>0</v>
      </c>
      <c r="E35" s="322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15">
        <v>48</v>
      </c>
      <c r="B36" s="43" t="s">
        <v>5209</v>
      </c>
      <c r="C36" s="322">
        <f>SUMIF('Unos rashoda i izdataka'!$R$3:$R$501,'A.4 RASHODI FUNK'!$A36,'Unos rashoda i izdataka'!$J$3:$J$501)+SUMIF('Unos rashoda P4'!$T$3:$T$501,'A.4 RASHODI FUNK'!$A36,'Unos rashoda P4'!$H$3:$H$501)</f>
        <v>0</v>
      </c>
      <c r="D36" s="322">
        <f>SUMIF('Unos rashoda i izdataka'!$R$3:$R$501,'A.4 RASHODI FUNK'!$A36,'Unos rashoda i izdataka'!$K$3:$K$501)+SUMIF('Unos rashoda P4'!$T$3:$T$501,'A.4 RASHODI FUNK'!$A36,'Unos rashoda P4'!$I$3:$I$501)</f>
        <v>0</v>
      </c>
      <c r="E36" s="322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15">
        <v>49</v>
      </c>
      <c r="B37" s="43" t="s">
        <v>5210</v>
      </c>
      <c r="C37" s="322">
        <f>SUMIF('Unos rashoda i izdataka'!$R$3:$R$501,'A.4 RASHODI FUNK'!$A37,'Unos rashoda i izdataka'!$J$3:$J$501)+SUMIF('Unos rashoda P4'!$T$3:$T$501,'A.4 RASHODI FUNK'!$A37,'Unos rashoda P4'!$H$3:$H$501)</f>
        <v>0</v>
      </c>
      <c r="D37" s="322">
        <f>SUMIF('Unos rashoda i izdataka'!$R$3:$R$501,'A.4 RASHODI FUNK'!$A37,'Unos rashoda i izdataka'!$K$3:$K$501)+SUMIF('Unos rashoda P4'!$T$3:$T$501,'A.4 RASHODI FUNK'!$A37,'Unos rashoda P4'!$I$3:$I$501)</f>
        <v>0</v>
      </c>
      <c r="E37" s="322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95">
        <v>5</v>
      </c>
      <c r="B38" s="58" t="s">
        <v>5211</v>
      </c>
      <c r="C38" s="330">
        <f>SUM(C39:C44)</f>
        <v>0</v>
      </c>
      <c r="D38" s="330">
        <f>SUM(D39:D44)</f>
        <v>0</v>
      </c>
      <c r="E38" s="330">
        <f>SUM(E39:E44)</f>
        <v>0</v>
      </c>
    </row>
    <row r="39" spans="1:5">
      <c r="A39" s="315">
        <v>51</v>
      </c>
      <c r="B39" s="43" t="s">
        <v>5212</v>
      </c>
      <c r="C39" s="322">
        <f>SUMIF('Unos rashoda i izdataka'!$R$3:$R$501,'A.4 RASHODI FUNK'!$A39,'Unos rashoda i izdataka'!$J$3:$J$501)+SUMIF('Unos rashoda P4'!$T$3:$T$501,'A.4 RASHODI FUNK'!$A39,'Unos rashoda P4'!$H$3:$H$501)</f>
        <v>0</v>
      </c>
      <c r="D39" s="322">
        <f>SUMIF('Unos rashoda i izdataka'!$R$3:$R$501,'A.4 RASHODI FUNK'!$A39,'Unos rashoda i izdataka'!$K$3:$K$501)+SUMIF('Unos rashoda P4'!$T$3:$T$501,'A.4 RASHODI FUNK'!$A39,'Unos rashoda P4'!$I$3:$I$501)</f>
        <v>0</v>
      </c>
      <c r="E39" s="322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15">
        <v>52</v>
      </c>
      <c r="B40" s="43" t="s">
        <v>5213</v>
      </c>
      <c r="C40" s="322">
        <f>SUMIF('Unos rashoda i izdataka'!$R$3:$R$501,'A.4 RASHODI FUNK'!$A40,'Unos rashoda i izdataka'!$J$3:$J$501)+SUMIF('Unos rashoda P4'!$T$3:$T$501,'A.4 RASHODI FUNK'!$A40,'Unos rashoda P4'!$H$3:$H$501)</f>
        <v>0</v>
      </c>
      <c r="D40" s="322">
        <f>SUMIF('Unos rashoda i izdataka'!$R$3:$R$501,'A.4 RASHODI FUNK'!$A40,'Unos rashoda i izdataka'!$K$3:$K$501)+SUMIF('Unos rashoda P4'!$T$3:$T$501,'A.4 RASHODI FUNK'!$A40,'Unos rashoda P4'!$I$3:$I$501)</f>
        <v>0</v>
      </c>
      <c r="E40" s="322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15">
        <v>53</v>
      </c>
      <c r="B41" s="43" t="s">
        <v>5214</v>
      </c>
      <c r="C41" s="322">
        <f>SUMIF('Unos rashoda i izdataka'!$R$3:$R$501,'A.4 RASHODI FUNK'!$A41,'Unos rashoda i izdataka'!$J$3:$J$501)+SUMIF('Unos rashoda P4'!$T$3:$T$501,'A.4 RASHODI FUNK'!$A41,'Unos rashoda P4'!$H$3:$H$501)</f>
        <v>0</v>
      </c>
      <c r="D41" s="322">
        <f>SUMIF('Unos rashoda i izdataka'!$R$3:$R$501,'A.4 RASHODI FUNK'!$A41,'Unos rashoda i izdataka'!$K$3:$K$501)+SUMIF('Unos rashoda P4'!$T$3:$T$501,'A.4 RASHODI FUNK'!$A41,'Unos rashoda P4'!$I$3:$I$501)</f>
        <v>0</v>
      </c>
      <c r="E41" s="322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15">
        <v>54</v>
      </c>
      <c r="B42" s="43" t="s">
        <v>5215</v>
      </c>
      <c r="C42" s="322">
        <f>SUMIF('Unos rashoda i izdataka'!$R$3:$R$501,'A.4 RASHODI FUNK'!$A42,'Unos rashoda i izdataka'!$J$3:$J$501)+SUMIF('Unos rashoda P4'!$T$3:$T$501,'A.4 RASHODI FUNK'!$A42,'Unos rashoda P4'!$H$3:$H$501)</f>
        <v>0</v>
      </c>
      <c r="D42" s="322">
        <f>SUMIF('Unos rashoda i izdataka'!$R$3:$R$501,'A.4 RASHODI FUNK'!$A42,'Unos rashoda i izdataka'!$K$3:$K$501)+SUMIF('Unos rashoda P4'!$T$3:$T$501,'A.4 RASHODI FUNK'!$A42,'Unos rashoda P4'!$I$3:$I$501)</f>
        <v>0</v>
      </c>
      <c r="E42" s="322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15">
        <v>55</v>
      </c>
      <c r="B43" s="43" t="s">
        <v>5216</v>
      </c>
      <c r="C43" s="322">
        <f>SUMIF('Unos rashoda i izdataka'!$R$3:$R$501,'A.4 RASHODI FUNK'!$A43,'Unos rashoda i izdataka'!$J$3:$J$501)+SUMIF('Unos rashoda P4'!$T$3:$T$501,'A.4 RASHODI FUNK'!$A43,'Unos rashoda P4'!$H$3:$H$501)</f>
        <v>0</v>
      </c>
      <c r="D43" s="322">
        <f>SUMIF('Unos rashoda i izdataka'!$R$3:$R$501,'A.4 RASHODI FUNK'!$A43,'Unos rashoda i izdataka'!$K$3:$K$501)+SUMIF('Unos rashoda P4'!$T$3:$T$501,'A.4 RASHODI FUNK'!$A43,'Unos rashoda P4'!$I$3:$I$501)</f>
        <v>0</v>
      </c>
      <c r="E43" s="322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15">
        <v>56</v>
      </c>
      <c r="B44" s="43" t="s">
        <v>5217</v>
      </c>
      <c r="C44" s="322">
        <f>SUMIF('Unos rashoda i izdataka'!$R$3:$R$501,'A.4 RASHODI FUNK'!$A44,'Unos rashoda i izdataka'!$J$3:$J$501)+SUMIF('Unos rashoda P4'!$T$3:$T$501,'A.4 RASHODI FUNK'!$A44,'Unos rashoda P4'!$H$3:$H$501)</f>
        <v>0</v>
      </c>
      <c r="D44" s="322">
        <f>SUMIF('Unos rashoda i izdataka'!$R$3:$R$501,'A.4 RASHODI FUNK'!$A44,'Unos rashoda i izdataka'!$K$3:$K$501)+SUMIF('Unos rashoda P4'!$T$3:$T$501,'A.4 RASHODI FUNK'!$A44,'Unos rashoda P4'!$I$3:$I$501)</f>
        <v>0</v>
      </c>
      <c r="E44" s="322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95">
        <v>6</v>
      </c>
      <c r="B45" s="58" t="s">
        <v>5218</v>
      </c>
      <c r="C45" s="330">
        <f>SUM(C46:C51)</f>
        <v>0</v>
      </c>
      <c r="D45" s="330">
        <f>SUM(D46:D51)</f>
        <v>0</v>
      </c>
      <c r="E45" s="330">
        <f>SUM(E46:E51)</f>
        <v>0</v>
      </c>
    </row>
    <row r="46" spans="1:5">
      <c r="A46" s="315">
        <v>61</v>
      </c>
      <c r="B46" s="43" t="s">
        <v>5219</v>
      </c>
      <c r="C46" s="322">
        <f>SUMIF('Unos rashoda i izdataka'!$R$3:$R$501,'A.4 RASHODI FUNK'!$A46,'Unos rashoda i izdataka'!$J$3:$J$501)+SUMIF('Unos rashoda P4'!$T$3:$T$501,'A.4 RASHODI FUNK'!$A46,'Unos rashoda P4'!$H$3:$H$501)</f>
        <v>0</v>
      </c>
      <c r="D46" s="322">
        <f>SUMIF('Unos rashoda i izdataka'!$R$3:$R$501,'A.4 RASHODI FUNK'!$A46,'Unos rashoda i izdataka'!$K$3:$K$501)+SUMIF('Unos rashoda P4'!$T$3:$T$501,'A.4 RASHODI FUNK'!$A46,'Unos rashoda P4'!$I$3:$I$501)</f>
        <v>0</v>
      </c>
      <c r="E46" s="322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15">
        <v>62</v>
      </c>
      <c r="B47" s="43" t="s">
        <v>5220</v>
      </c>
      <c r="C47" s="322">
        <f>SUMIF('Unos rashoda i izdataka'!$R$3:$R$501,'A.4 RASHODI FUNK'!$A47,'Unos rashoda i izdataka'!$J$3:$J$501)+SUMIF('Unos rashoda P4'!$T$3:$T$501,'A.4 RASHODI FUNK'!$A47,'Unos rashoda P4'!$H$3:$H$501)</f>
        <v>0</v>
      </c>
      <c r="D47" s="322">
        <f>SUMIF('Unos rashoda i izdataka'!$R$3:$R$501,'A.4 RASHODI FUNK'!$A47,'Unos rashoda i izdataka'!$K$3:$K$501)+SUMIF('Unos rashoda P4'!$T$3:$T$501,'A.4 RASHODI FUNK'!$A47,'Unos rashoda P4'!$I$3:$I$501)</f>
        <v>0</v>
      </c>
      <c r="E47" s="322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15">
        <v>63</v>
      </c>
      <c r="B48" s="43" t="s">
        <v>5221</v>
      </c>
      <c r="C48" s="322">
        <f>SUMIF('Unos rashoda i izdataka'!$R$3:$R$501,'A.4 RASHODI FUNK'!$A48,'Unos rashoda i izdataka'!$J$3:$J$501)+SUMIF('Unos rashoda P4'!$T$3:$T$501,'A.4 RASHODI FUNK'!$A48,'Unos rashoda P4'!$H$3:$H$501)</f>
        <v>0</v>
      </c>
      <c r="D48" s="322">
        <f>SUMIF('Unos rashoda i izdataka'!$R$3:$R$501,'A.4 RASHODI FUNK'!$A48,'Unos rashoda i izdataka'!$K$3:$K$501)+SUMIF('Unos rashoda P4'!$T$3:$T$501,'A.4 RASHODI FUNK'!$A48,'Unos rashoda P4'!$I$3:$I$501)</f>
        <v>0</v>
      </c>
      <c r="E48" s="322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15">
        <v>64</v>
      </c>
      <c r="B49" s="43" t="s">
        <v>5222</v>
      </c>
      <c r="C49" s="322">
        <f>SUMIF('Unos rashoda i izdataka'!$R$3:$R$501,'A.4 RASHODI FUNK'!$A49,'Unos rashoda i izdataka'!$J$3:$J$501)+SUMIF('Unos rashoda P4'!$T$3:$T$501,'A.4 RASHODI FUNK'!$A49,'Unos rashoda P4'!$H$3:$H$501)</f>
        <v>0</v>
      </c>
      <c r="D49" s="322">
        <f>SUMIF('Unos rashoda i izdataka'!$R$3:$R$501,'A.4 RASHODI FUNK'!$A49,'Unos rashoda i izdataka'!$K$3:$K$501)+SUMIF('Unos rashoda P4'!$T$3:$T$501,'A.4 RASHODI FUNK'!$A49,'Unos rashoda P4'!$I$3:$I$501)</f>
        <v>0</v>
      </c>
      <c r="E49" s="322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15">
        <v>65</v>
      </c>
      <c r="B50" s="43" t="s">
        <v>5223</v>
      </c>
      <c r="C50" s="322">
        <f>SUMIF('Unos rashoda i izdataka'!$R$3:$R$501,'A.4 RASHODI FUNK'!$A50,'Unos rashoda i izdataka'!$J$3:$J$501)+SUMIF('Unos rashoda P4'!$T$3:$T$501,'A.4 RASHODI FUNK'!$A50,'Unos rashoda P4'!$H$3:$H$501)</f>
        <v>0</v>
      </c>
      <c r="D50" s="322">
        <f>SUMIF('Unos rashoda i izdataka'!$R$3:$R$501,'A.4 RASHODI FUNK'!$A50,'Unos rashoda i izdataka'!$K$3:$K$501)+SUMIF('Unos rashoda P4'!$T$3:$T$501,'A.4 RASHODI FUNK'!$A50,'Unos rashoda P4'!$I$3:$I$501)</f>
        <v>0</v>
      </c>
      <c r="E50" s="322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15">
        <v>66</v>
      </c>
      <c r="B51" s="43" t="s">
        <v>5224</v>
      </c>
      <c r="C51" s="322">
        <f>SUMIF('Unos rashoda i izdataka'!$R$3:$R$501,'A.4 RASHODI FUNK'!$A51,'Unos rashoda i izdataka'!$J$3:$J$501)+SUMIF('Unos rashoda P4'!$T$3:$T$501,'A.4 RASHODI FUNK'!$A51,'Unos rashoda P4'!$H$3:$H$501)</f>
        <v>0</v>
      </c>
      <c r="D51" s="322">
        <f>SUMIF('Unos rashoda i izdataka'!$R$3:$R$501,'A.4 RASHODI FUNK'!$A51,'Unos rashoda i izdataka'!$K$3:$K$501)+SUMIF('Unos rashoda P4'!$T$3:$T$501,'A.4 RASHODI FUNK'!$A51,'Unos rashoda P4'!$I$3:$I$501)</f>
        <v>0</v>
      </c>
      <c r="E51" s="322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95">
        <v>7</v>
      </c>
      <c r="B52" s="58" t="s">
        <v>5225</v>
      </c>
      <c r="C52" s="330">
        <f>SUM(C53:C58)</f>
        <v>0</v>
      </c>
      <c r="D52" s="330">
        <f>SUM(D53:D58)</f>
        <v>0</v>
      </c>
      <c r="E52" s="330">
        <f>SUM(E53:E58)</f>
        <v>0</v>
      </c>
    </row>
    <row r="53" spans="1:5">
      <c r="A53" s="315">
        <v>71</v>
      </c>
      <c r="B53" s="43" t="s">
        <v>5226</v>
      </c>
      <c r="C53" s="322">
        <f>SUMIF('Unos rashoda i izdataka'!$R$3:$R$501,'A.4 RASHODI FUNK'!$A53,'Unos rashoda i izdataka'!$J$3:$J$501)+SUMIF('Unos rashoda P4'!$T$3:$T$501,'A.4 RASHODI FUNK'!$A53,'Unos rashoda P4'!$H$3:$H$501)</f>
        <v>0</v>
      </c>
      <c r="D53" s="322">
        <f>SUMIF('Unos rashoda i izdataka'!$R$3:$R$501,'A.4 RASHODI FUNK'!$A53,'Unos rashoda i izdataka'!$K$3:$K$501)+SUMIF('Unos rashoda P4'!$T$3:$T$501,'A.4 RASHODI FUNK'!$A53,'Unos rashoda P4'!$I$3:$I$501)</f>
        <v>0</v>
      </c>
      <c r="E53" s="322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15">
        <v>72</v>
      </c>
      <c r="B54" s="43" t="s">
        <v>5227</v>
      </c>
      <c r="C54" s="322">
        <f>SUMIF('Unos rashoda i izdataka'!$R$3:$R$501,'A.4 RASHODI FUNK'!$A54,'Unos rashoda i izdataka'!$J$3:$J$501)+SUMIF('Unos rashoda P4'!$T$3:$T$501,'A.4 RASHODI FUNK'!$A54,'Unos rashoda P4'!$H$3:$H$501)</f>
        <v>0</v>
      </c>
      <c r="D54" s="322">
        <f>SUMIF('Unos rashoda i izdataka'!$R$3:$R$501,'A.4 RASHODI FUNK'!$A54,'Unos rashoda i izdataka'!$K$3:$K$501)+SUMIF('Unos rashoda P4'!$T$3:$T$501,'A.4 RASHODI FUNK'!$A54,'Unos rashoda P4'!$I$3:$I$501)</f>
        <v>0</v>
      </c>
      <c r="E54" s="322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15">
        <v>73</v>
      </c>
      <c r="B55" s="43" t="s">
        <v>5228</v>
      </c>
      <c r="C55" s="322">
        <f>SUMIF('Unos rashoda i izdataka'!$R$3:$R$501,'A.4 RASHODI FUNK'!$A55,'Unos rashoda i izdataka'!$J$3:$J$501)+SUMIF('Unos rashoda P4'!$T$3:$T$501,'A.4 RASHODI FUNK'!$A55,'Unos rashoda P4'!$H$3:$H$501)</f>
        <v>0</v>
      </c>
      <c r="D55" s="322">
        <f>SUMIF('Unos rashoda i izdataka'!$R$3:$R$501,'A.4 RASHODI FUNK'!$A55,'Unos rashoda i izdataka'!$K$3:$K$501)+SUMIF('Unos rashoda P4'!$T$3:$T$501,'A.4 RASHODI FUNK'!$A55,'Unos rashoda P4'!$I$3:$I$501)</f>
        <v>0</v>
      </c>
      <c r="E55" s="322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15">
        <v>74</v>
      </c>
      <c r="B56" s="43" t="s">
        <v>5229</v>
      </c>
      <c r="C56" s="322">
        <f>SUMIF('Unos rashoda i izdataka'!$R$3:$R$501,'A.4 RASHODI FUNK'!$A56,'Unos rashoda i izdataka'!$J$3:$J$501)+SUMIF('Unos rashoda P4'!$T$3:$T$501,'A.4 RASHODI FUNK'!$A56,'Unos rashoda P4'!$H$3:$H$501)</f>
        <v>0</v>
      </c>
      <c r="D56" s="322">
        <f>SUMIF('Unos rashoda i izdataka'!$R$3:$R$501,'A.4 RASHODI FUNK'!$A56,'Unos rashoda i izdataka'!$K$3:$K$501)+SUMIF('Unos rashoda P4'!$T$3:$T$501,'A.4 RASHODI FUNK'!$A56,'Unos rashoda P4'!$I$3:$I$501)</f>
        <v>0</v>
      </c>
      <c r="E56" s="322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15">
        <v>75</v>
      </c>
      <c r="B57" s="43" t="s">
        <v>5230</v>
      </c>
      <c r="C57" s="322">
        <f>SUMIF('Unos rashoda i izdataka'!$R$3:$R$501,'A.4 RASHODI FUNK'!$A57,'Unos rashoda i izdataka'!$J$3:$J$501)+SUMIF('Unos rashoda P4'!$T$3:$T$501,'A.4 RASHODI FUNK'!$A57,'Unos rashoda P4'!$H$3:$H$501)</f>
        <v>0</v>
      </c>
      <c r="D57" s="322">
        <f>SUMIF('Unos rashoda i izdataka'!$R$3:$R$501,'A.4 RASHODI FUNK'!$A57,'Unos rashoda i izdataka'!$K$3:$K$501)+SUMIF('Unos rashoda P4'!$T$3:$T$501,'A.4 RASHODI FUNK'!$A57,'Unos rashoda P4'!$I$3:$I$501)</f>
        <v>0</v>
      </c>
      <c r="E57" s="322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15">
        <v>76</v>
      </c>
      <c r="B58" s="43" t="s">
        <v>5231</v>
      </c>
      <c r="C58" s="322">
        <f>SUMIF('Unos rashoda i izdataka'!$R$3:$R$501,'A.4 RASHODI FUNK'!$A58,'Unos rashoda i izdataka'!$J$3:$J$501)+SUMIF('Unos rashoda P4'!$T$3:$T$501,'A.4 RASHODI FUNK'!$A58,'Unos rashoda P4'!$H$3:$H$501)</f>
        <v>0</v>
      </c>
      <c r="D58" s="322">
        <f>SUMIF('Unos rashoda i izdataka'!$R$3:$R$501,'A.4 RASHODI FUNK'!$A58,'Unos rashoda i izdataka'!$K$3:$K$501)+SUMIF('Unos rashoda P4'!$T$3:$T$501,'A.4 RASHODI FUNK'!$A58,'Unos rashoda P4'!$I$3:$I$501)</f>
        <v>0</v>
      </c>
      <c r="E58" s="322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95">
        <v>8</v>
      </c>
      <c r="B59" s="58" t="s">
        <v>5232</v>
      </c>
      <c r="C59" s="330">
        <f>SUM(C60:C65)</f>
        <v>0</v>
      </c>
      <c r="D59" s="330">
        <f>SUM(D60:D65)</f>
        <v>0</v>
      </c>
      <c r="E59" s="330">
        <f>SUM(E60:E65)</f>
        <v>0</v>
      </c>
    </row>
    <row r="60" spans="1:5">
      <c r="A60" s="315">
        <v>81</v>
      </c>
      <c r="B60" s="43" t="s">
        <v>5233</v>
      </c>
      <c r="C60" s="322">
        <f>SUMIF('Unos rashoda i izdataka'!$R$3:$R$501,'A.4 RASHODI FUNK'!$A60,'Unos rashoda i izdataka'!$J$3:$J$501)+SUMIF('Unos rashoda P4'!$T$3:$T$501,'A.4 RASHODI FUNK'!$A60,'Unos rashoda P4'!$H$3:$H$501)</f>
        <v>0</v>
      </c>
      <c r="D60" s="322">
        <f>SUMIF('Unos rashoda i izdataka'!$R$3:$R$501,'A.4 RASHODI FUNK'!$A60,'Unos rashoda i izdataka'!$K$3:$K$501)+SUMIF('Unos rashoda P4'!$T$3:$T$501,'A.4 RASHODI FUNK'!$A60,'Unos rashoda P4'!$I$3:$I$501)</f>
        <v>0</v>
      </c>
      <c r="E60" s="322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15">
        <v>82</v>
      </c>
      <c r="B61" s="43" t="s">
        <v>5153</v>
      </c>
      <c r="C61" s="322">
        <f>SUMIF('Unos rashoda i izdataka'!$R$3:$R$501,'A.4 RASHODI FUNK'!$A61,'Unos rashoda i izdataka'!$J$3:$J$501)+SUMIF('Unos rashoda P4'!$T$3:$T$501,'A.4 RASHODI FUNK'!$A61,'Unos rashoda P4'!$H$3:$H$501)</f>
        <v>0</v>
      </c>
      <c r="D61" s="322">
        <f>SUMIF('Unos rashoda i izdataka'!$R$3:$R$501,'A.4 RASHODI FUNK'!$A61,'Unos rashoda i izdataka'!$K$3:$K$501)+SUMIF('Unos rashoda P4'!$T$3:$T$501,'A.4 RASHODI FUNK'!$A61,'Unos rashoda P4'!$I$3:$I$501)</f>
        <v>0</v>
      </c>
      <c r="E61" s="322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15">
        <v>83</v>
      </c>
      <c r="B62" s="43" t="s">
        <v>5234</v>
      </c>
      <c r="C62" s="322">
        <f>SUMIF('Unos rashoda i izdataka'!$R$3:$R$501,'A.4 RASHODI FUNK'!$A62,'Unos rashoda i izdataka'!$J$3:$J$501)+SUMIF('Unos rashoda P4'!$T$3:$T$501,'A.4 RASHODI FUNK'!$A62,'Unos rashoda P4'!$H$3:$H$501)</f>
        <v>0</v>
      </c>
      <c r="D62" s="322">
        <f>SUMIF('Unos rashoda i izdataka'!$R$3:$R$501,'A.4 RASHODI FUNK'!$A62,'Unos rashoda i izdataka'!$K$3:$K$501)+SUMIF('Unos rashoda P4'!$T$3:$T$501,'A.4 RASHODI FUNK'!$A62,'Unos rashoda P4'!$I$3:$I$501)</f>
        <v>0</v>
      </c>
      <c r="E62" s="322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15">
        <v>84</v>
      </c>
      <c r="B63" s="43" t="s">
        <v>5235</v>
      </c>
      <c r="C63" s="322">
        <f>SUMIF('Unos rashoda i izdataka'!$R$3:$R$501,'A.4 RASHODI FUNK'!$A63,'Unos rashoda i izdataka'!$J$3:$J$501)+SUMIF('Unos rashoda P4'!$T$3:$T$501,'A.4 RASHODI FUNK'!$A63,'Unos rashoda P4'!$H$3:$H$501)</f>
        <v>0</v>
      </c>
      <c r="D63" s="322">
        <f>SUMIF('Unos rashoda i izdataka'!$R$3:$R$501,'A.4 RASHODI FUNK'!$A63,'Unos rashoda i izdataka'!$K$3:$K$501)+SUMIF('Unos rashoda P4'!$T$3:$T$501,'A.4 RASHODI FUNK'!$A63,'Unos rashoda P4'!$I$3:$I$501)</f>
        <v>0</v>
      </c>
      <c r="E63" s="322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15">
        <v>85</v>
      </c>
      <c r="B64" s="43" t="s">
        <v>5236</v>
      </c>
      <c r="C64" s="322">
        <f>SUMIF('Unos rashoda i izdataka'!$R$3:$R$501,'A.4 RASHODI FUNK'!$A64,'Unos rashoda i izdataka'!$J$3:$J$501)+SUMIF('Unos rashoda P4'!$T$3:$T$501,'A.4 RASHODI FUNK'!$A64,'Unos rashoda P4'!$H$3:$H$501)</f>
        <v>0</v>
      </c>
      <c r="D64" s="322">
        <f>SUMIF('Unos rashoda i izdataka'!$R$3:$R$501,'A.4 RASHODI FUNK'!$A64,'Unos rashoda i izdataka'!$K$3:$K$501)+SUMIF('Unos rashoda P4'!$T$3:$T$501,'A.4 RASHODI FUNK'!$A64,'Unos rashoda P4'!$I$3:$I$501)</f>
        <v>0</v>
      </c>
      <c r="E64" s="322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15">
        <v>86</v>
      </c>
      <c r="B65" s="43" t="s">
        <v>5237</v>
      </c>
      <c r="C65" s="322">
        <f>SUMIF('Unos rashoda i izdataka'!$R$3:$R$501,'A.4 RASHODI FUNK'!$A65,'Unos rashoda i izdataka'!$J$3:$J$501)+SUMIF('Unos rashoda P4'!$T$3:$T$501,'A.4 RASHODI FUNK'!$A65,'Unos rashoda P4'!$H$3:$H$501)</f>
        <v>0</v>
      </c>
      <c r="D65" s="322">
        <f>SUMIF('Unos rashoda i izdataka'!$R$3:$R$501,'A.4 RASHODI FUNK'!$A65,'Unos rashoda i izdataka'!$K$3:$K$501)+SUMIF('Unos rashoda P4'!$T$3:$T$501,'A.4 RASHODI FUNK'!$A65,'Unos rashoda P4'!$I$3:$I$501)</f>
        <v>0</v>
      </c>
      <c r="E65" s="322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95">
        <v>9</v>
      </c>
      <c r="B66" s="58" t="s">
        <v>5238</v>
      </c>
      <c r="C66" s="330">
        <f>SUM(C67:C74)</f>
        <v>1620034</v>
      </c>
      <c r="D66" s="330">
        <f>SUM(D67:D74)</f>
        <v>3338077</v>
      </c>
      <c r="E66" s="330">
        <f>SUM(E67:E74)</f>
        <v>1698516</v>
      </c>
    </row>
    <row r="67" spans="1:5">
      <c r="A67" s="315">
        <v>91</v>
      </c>
      <c r="B67" s="43" t="s">
        <v>5239</v>
      </c>
      <c r="C67" s="322">
        <f>SUMIF('Unos rashoda i izdataka'!$R$3:$R$501,'A.4 RASHODI FUNK'!$A67,'Unos rashoda i izdataka'!$J$3:$J$501)+SUMIF('Unos rashoda P4'!$T$3:$T$501,'A.4 RASHODI FUNK'!$A67,'Unos rashoda P4'!$H$3:$H$501)</f>
        <v>0</v>
      </c>
      <c r="D67" s="322">
        <f>SUMIF('Unos rashoda i izdataka'!$R$3:$R$501,'A.4 RASHODI FUNK'!$A67,'Unos rashoda i izdataka'!$K$3:$K$501)+SUMIF('Unos rashoda P4'!$T$3:$T$501,'A.4 RASHODI FUNK'!$A67,'Unos rashoda P4'!$I$3:$I$501)</f>
        <v>0</v>
      </c>
      <c r="E67" s="322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15">
        <v>92</v>
      </c>
      <c r="B68" s="43" t="s">
        <v>5240</v>
      </c>
      <c r="C68" s="322">
        <f>SUMIF('Unos rashoda i izdataka'!$R$3:$R$501,'A.4 RASHODI FUNK'!$A68,'Unos rashoda i izdataka'!$J$3:$J$501)+SUMIF('Unos rashoda P4'!$T$3:$T$501,'A.4 RASHODI FUNK'!$A68,'Unos rashoda P4'!$H$3:$H$501)</f>
        <v>0</v>
      </c>
      <c r="D68" s="322">
        <f>SUMIF('Unos rashoda i izdataka'!$R$3:$R$501,'A.4 RASHODI FUNK'!$A68,'Unos rashoda i izdataka'!$K$3:$K$501)+SUMIF('Unos rashoda P4'!$T$3:$T$501,'A.4 RASHODI FUNK'!$A68,'Unos rashoda P4'!$I$3:$I$501)</f>
        <v>0</v>
      </c>
      <c r="E68" s="322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15">
        <v>93</v>
      </c>
      <c r="B69" s="43" t="s">
        <v>5241</v>
      </c>
      <c r="C69" s="322">
        <f>SUMIF('Unos rashoda i izdataka'!$R$3:$R$501,'A.4 RASHODI FUNK'!$A69,'Unos rashoda i izdataka'!$J$3:$J$501)+SUMIF('Unos rashoda P4'!$T$3:$T$501,'A.4 RASHODI FUNK'!$A69,'Unos rashoda P4'!$H$3:$H$501)</f>
        <v>0</v>
      </c>
      <c r="D69" s="322">
        <f>SUMIF('Unos rashoda i izdataka'!$R$3:$R$501,'A.4 RASHODI FUNK'!$A69,'Unos rashoda i izdataka'!$K$3:$K$501)+SUMIF('Unos rashoda P4'!$T$3:$T$501,'A.4 RASHODI FUNK'!$A69,'Unos rashoda P4'!$I$3:$I$501)</f>
        <v>0</v>
      </c>
      <c r="E69" s="322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15">
        <v>94</v>
      </c>
      <c r="B70" s="43" t="s">
        <v>5242</v>
      </c>
      <c r="C70" s="322">
        <f>SUMIF('Unos rashoda i izdataka'!$R$3:$R$501,'A.4 RASHODI FUNK'!$A70,'Unos rashoda i izdataka'!$J$3:$J$501)+SUMIF('Unos rashoda P4'!$T$3:$T$501,'A.4 RASHODI FUNK'!$A70,'Unos rashoda P4'!$H$3:$H$501)</f>
        <v>1620034</v>
      </c>
      <c r="D70" s="322">
        <f>SUMIF('Unos rashoda i izdataka'!$R$3:$R$501,'A.4 RASHODI FUNK'!$A70,'Unos rashoda i izdataka'!$K$3:$K$501)+SUMIF('Unos rashoda P4'!$T$3:$T$501,'A.4 RASHODI FUNK'!$A70,'Unos rashoda P4'!$I$3:$I$501)</f>
        <v>3338077</v>
      </c>
      <c r="E70" s="322">
        <f>SUMIF('Unos rashoda i izdataka'!$R$3:$R$501,'A.4 RASHODI FUNK'!$A70,'Unos rashoda i izdataka'!$L$3:$L$501)+SUMIF('Unos rashoda P4'!$T$3:$T$501,'A.4 RASHODI FUNK'!$A70,'Unos rashoda P4'!$J$3:$J$501)</f>
        <v>1698516</v>
      </c>
    </row>
    <row r="71" spans="1:5">
      <c r="A71" s="315">
        <v>95</v>
      </c>
      <c r="B71" s="43" t="s">
        <v>5163</v>
      </c>
      <c r="C71" s="322">
        <f>SUMIF('Unos rashoda i izdataka'!$R$3:$R$501,'A.4 RASHODI FUNK'!$A71,'Unos rashoda i izdataka'!$J$3:$J$501)+SUMIF('Unos rashoda P4'!$T$3:$T$501,'A.4 RASHODI FUNK'!$A71,'Unos rashoda P4'!$H$3:$H$501)</f>
        <v>0</v>
      </c>
      <c r="D71" s="322">
        <f>SUMIF('Unos rashoda i izdataka'!$R$3:$R$501,'A.4 RASHODI FUNK'!$A71,'Unos rashoda i izdataka'!$K$3:$K$501)+SUMIF('Unos rashoda P4'!$T$3:$T$501,'A.4 RASHODI FUNK'!$A71,'Unos rashoda P4'!$I$3:$I$501)</f>
        <v>0</v>
      </c>
      <c r="E71" s="322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15">
        <v>96</v>
      </c>
      <c r="B72" s="43" t="s">
        <v>5161</v>
      </c>
      <c r="C72" s="322">
        <f>SUMIF('Unos rashoda i izdataka'!$R$3:$R$501,'A.4 RASHODI FUNK'!$A72,'Unos rashoda i izdataka'!$J$3:$J$501)+SUMIF('Unos rashoda P4'!$T$3:$T$501,'A.4 RASHODI FUNK'!$A72,'Unos rashoda P4'!$H$3:$H$501)</f>
        <v>0</v>
      </c>
      <c r="D72" s="322">
        <f>SUMIF('Unos rashoda i izdataka'!$R$3:$R$501,'A.4 RASHODI FUNK'!$A72,'Unos rashoda i izdataka'!$K$3:$K$501)+SUMIF('Unos rashoda P4'!$T$3:$T$501,'A.4 RASHODI FUNK'!$A72,'Unos rashoda P4'!$I$3:$I$501)</f>
        <v>0</v>
      </c>
      <c r="E72" s="322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15">
        <v>97</v>
      </c>
      <c r="B73" s="43" t="s">
        <v>5147</v>
      </c>
      <c r="C73" s="322">
        <f>SUMIF('Unos rashoda i izdataka'!$R$3:$R$501,'A.4 RASHODI FUNK'!$A73,'Unos rashoda i izdataka'!$J$3:$J$501)+SUMIF('Unos rashoda P4'!$T$3:$T$501,'A.4 RASHODI FUNK'!$A73,'Unos rashoda P4'!$H$3:$H$501)</f>
        <v>0</v>
      </c>
      <c r="D73" s="322">
        <f>SUMIF('Unos rashoda i izdataka'!$R$3:$R$501,'A.4 RASHODI FUNK'!$A73,'Unos rashoda i izdataka'!$K$3:$K$501)+SUMIF('Unos rashoda P4'!$T$3:$T$501,'A.4 RASHODI FUNK'!$A73,'Unos rashoda P4'!$I$3:$I$501)</f>
        <v>0</v>
      </c>
      <c r="E73" s="322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15">
        <v>98</v>
      </c>
      <c r="B74" s="43" t="s">
        <v>5149</v>
      </c>
      <c r="C74" s="322">
        <f>SUMIF('Unos rashoda i izdataka'!$R$3:$R$501,'A.4 RASHODI FUNK'!$A74,'Unos rashoda i izdataka'!$J$3:$J$501)+SUMIF('Unos rashoda P4'!$T$3:$T$501,'A.4 RASHODI FUNK'!$A74,'Unos rashoda P4'!$H$3:$H$501)</f>
        <v>0</v>
      </c>
      <c r="D74" s="322">
        <f>SUMIF('Unos rashoda i izdataka'!$R$3:$R$501,'A.4 RASHODI FUNK'!$A74,'Unos rashoda i izdataka'!$K$3:$K$501)+SUMIF('Unos rashoda P4'!$T$3:$T$501,'A.4 RASHODI FUNK'!$A74,'Unos rashoda P4'!$I$3:$I$501)</f>
        <v>0</v>
      </c>
      <c r="E74" s="322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95">
        <v>10</v>
      </c>
      <c r="B75" s="58" t="s">
        <v>5243</v>
      </c>
      <c r="C75" s="330">
        <f>SUM(C76:C84)</f>
        <v>0</v>
      </c>
      <c r="D75" s="330">
        <f>SUM(D76:D84)</f>
        <v>0</v>
      </c>
      <c r="E75" s="330">
        <f>SUM(E76:E84)</f>
        <v>0</v>
      </c>
    </row>
    <row r="76" spans="1:5">
      <c r="A76" s="315">
        <v>101</v>
      </c>
      <c r="B76" s="43" t="s">
        <v>5244</v>
      </c>
      <c r="C76" s="322">
        <f>SUMIF('Unos rashoda i izdataka'!$R$3:$R$501,'A.4 RASHODI FUNK'!$A76,'Unos rashoda i izdataka'!$J$3:$J$501)+SUMIF('Unos rashoda P4'!$T$3:$T$501,'A.4 RASHODI FUNK'!$A76,'Unos rashoda P4'!$H$3:$H$501)</f>
        <v>0</v>
      </c>
      <c r="D76" s="322">
        <f>SUMIF('Unos rashoda i izdataka'!$R$3:$R$501,'A.4 RASHODI FUNK'!$A76,'Unos rashoda i izdataka'!$K$3:$K$501)+SUMIF('Unos rashoda P4'!$T$3:$T$501,'A.4 RASHODI FUNK'!$A76,'Unos rashoda P4'!$I$3:$I$501)</f>
        <v>0</v>
      </c>
      <c r="E76" s="322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15">
        <v>102</v>
      </c>
      <c r="B77" s="43" t="s">
        <v>5245</v>
      </c>
      <c r="C77" s="322">
        <f>SUMIF('Unos rashoda i izdataka'!$R$3:$R$501,'A.4 RASHODI FUNK'!$A77,'Unos rashoda i izdataka'!$J$3:$J$501)+SUMIF('Unos rashoda P4'!$T$3:$T$501,'A.4 RASHODI FUNK'!$A77,'Unos rashoda P4'!$H$3:$H$501)</f>
        <v>0</v>
      </c>
      <c r="D77" s="322">
        <f>SUMIF('Unos rashoda i izdataka'!$R$3:$R$501,'A.4 RASHODI FUNK'!$A77,'Unos rashoda i izdataka'!$K$3:$K$501)+SUMIF('Unos rashoda P4'!$T$3:$T$501,'A.4 RASHODI FUNK'!$A77,'Unos rashoda P4'!$I$3:$I$501)</f>
        <v>0</v>
      </c>
      <c r="E77" s="322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15">
        <v>103</v>
      </c>
      <c r="B78" s="43" t="s">
        <v>5246</v>
      </c>
      <c r="C78" s="322">
        <f>SUMIF('Unos rashoda i izdataka'!$R$3:$R$501,'A.4 RASHODI FUNK'!$A78,'Unos rashoda i izdataka'!$J$3:$J$501)+SUMIF('Unos rashoda P4'!$T$3:$T$501,'A.4 RASHODI FUNK'!$A78,'Unos rashoda P4'!$H$3:$H$501)</f>
        <v>0</v>
      </c>
      <c r="D78" s="322">
        <f>SUMIF('Unos rashoda i izdataka'!$R$3:$R$501,'A.4 RASHODI FUNK'!$A78,'Unos rashoda i izdataka'!$K$3:$K$501)+SUMIF('Unos rashoda P4'!$T$3:$T$501,'A.4 RASHODI FUNK'!$A78,'Unos rashoda P4'!$I$3:$I$501)</f>
        <v>0</v>
      </c>
      <c r="E78" s="322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15">
        <v>104</v>
      </c>
      <c r="B79" s="43" t="s">
        <v>5247</v>
      </c>
      <c r="C79" s="322">
        <f>SUMIF('Unos rashoda i izdataka'!$R$3:$R$501,'A.4 RASHODI FUNK'!$A79,'Unos rashoda i izdataka'!$J$3:$J$501)+SUMIF('Unos rashoda P4'!$T$3:$T$501,'A.4 RASHODI FUNK'!$A79,'Unos rashoda P4'!$H$3:$H$501)</f>
        <v>0</v>
      </c>
      <c r="D79" s="322">
        <f>SUMIF('Unos rashoda i izdataka'!$R$3:$R$501,'A.4 RASHODI FUNK'!$A79,'Unos rashoda i izdataka'!$K$3:$K$501)+SUMIF('Unos rashoda P4'!$T$3:$T$501,'A.4 RASHODI FUNK'!$A79,'Unos rashoda P4'!$I$3:$I$501)</f>
        <v>0</v>
      </c>
      <c r="E79" s="322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15">
        <v>105</v>
      </c>
      <c r="B80" s="43" t="s">
        <v>5248</v>
      </c>
      <c r="C80" s="322">
        <f>SUMIF('Unos rashoda i izdataka'!$R$3:$R$501,'A.4 RASHODI FUNK'!$A80,'Unos rashoda i izdataka'!$J$3:$J$501)+SUMIF('Unos rashoda P4'!$T$3:$T$501,'A.4 RASHODI FUNK'!$A80,'Unos rashoda P4'!$H$3:$H$501)</f>
        <v>0</v>
      </c>
      <c r="D80" s="322">
        <f>SUMIF('Unos rashoda i izdataka'!$R$3:$R$501,'A.4 RASHODI FUNK'!$A80,'Unos rashoda i izdataka'!$K$3:$K$501)+SUMIF('Unos rashoda P4'!$T$3:$T$501,'A.4 RASHODI FUNK'!$A80,'Unos rashoda P4'!$I$3:$I$501)</f>
        <v>0</v>
      </c>
      <c r="E80" s="322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15">
        <v>106</v>
      </c>
      <c r="B81" s="43" t="s">
        <v>5249</v>
      </c>
      <c r="C81" s="322">
        <f>SUMIF('Unos rashoda i izdataka'!$R$3:$R$501,'A.4 RASHODI FUNK'!$A81,'Unos rashoda i izdataka'!$J$3:$J$501)+SUMIF('Unos rashoda P4'!$T$3:$T$501,'A.4 RASHODI FUNK'!$A81,'Unos rashoda P4'!$H$3:$H$501)</f>
        <v>0</v>
      </c>
      <c r="D81" s="322">
        <f>SUMIF('Unos rashoda i izdataka'!$R$3:$R$501,'A.4 RASHODI FUNK'!$A81,'Unos rashoda i izdataka'!$K$3:$K$501)+SUMIF('Unos rashoda P4'!$T$3:$T$501,'A.4 RASHODI FUNK'!$A81,'Unos rashoda P4'!$I$3:$I$501)</f>
        <v>0</v>
      </c>
      <c r="E81" s="322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15">
        <v>107</v>
      </c>
      <c r="B82" s="43" t="s">
        <v>5250</v>
      </c>
      <c r="C82" s="322">
        <f>SUMIF('Unos rashoda i izdataka'!$R$3:$R$501,'A.4 RASHODI FUNK'!$A82,'Unos rashoda i izdataka'!$J$3:$J$501)+SUMIF('Unos rashoda P4'!$T$3:$T$501,'A.4 RASHODI FUNK'!$A82,'Unos rashoda P4'!$H$3:$H$501)</f>
        <v>0</v>
      </c>
      <c r="D82" s="322">
        <f>SUMIF('Unos rashoda i izdataka'!$R$3:$R$501,'A.4 RASHODI FUNK'!$A82,'Unos rashoda i izdataka'!$K$3:$K$501)+SUMIF('Unos rashoda P4'!$T$3:$T$501,'A.4 RASHODI FUNK'!$A82,'Unos rashoda P4'!$I$3:$I$501)</f>
        <v>0</v>
      </c>
      <c r="E82" s="322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15">
        <v>108</v>
      </c>
      <c r="B83" s="43" t="s">
        <v>5251</v>
      </c>
      <c r="C83" s="322">
        <f>SUMIF('Unos rashoda i izdataka'!$R$3:$R$501,'A.4 RASHODI FUNK'!$A83,'Unos rashoda i izdataka'!$J$3:$J$501)+SUMIF('Unos rashoda P4'!$T$3:$T$501,'A.4 RASHODI FUNK'!$A83,'Unos rashoda P4'!$H$3:$H$501)</f>
        <v>0</v>
      </c>
      <c r="D83" s="322">
        <f>SUMIF('Unos rashoda i izdataka'!$R$3:$R$501,'A.4 RASHODI FUNK'!$A83,'Unos rashoda i izdataka'!$K$3:$K$501)+SUMIF('Unos rashoda P4'!$T$3:$T$501,'A.4 RASHODI FUNK'!$A83,'Unos rashoda P4'!$I$3:$I$501)</f>
        <v>0</v>
      </c>
      <c r="E83" s="322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15">
        <v>109</v>
      </c>
      <c r="B84" s="43" t="s">
        <v>5252</v>
      </c>
      <c r="C84" s="322">
        <f>SUMIF('Unos rashoda i izdataka'!$R$3:$R$501,'A.4 RASHODI FUNK'!$A84,'Unos rashoda i izdataka'!$J$3:$J$501)+SUMIF('Unos rashoda P4'!$T$3:$T$501,'A.4 RASHODI FUNK'!$A84,'Unos rashoda P4'!$H$3:$H$501)</f>
        <v>0</v>
      </c>
      <c r="D84" s="322">
        <f>SUMIF('Unos rashoda i izdataka'!$R$3:$R$501,'A.4 RASHODI FUNK'!$A84,'Unos rashoda i izdataka'!$K$3:$K$501)+SUMIF('Unos rashoda P4'!$T$3:$T$501,'A.4 RASHODI FUNK'!$A84,'Unos rashoda P4'!$I$3:$I$501)</f>
        <v>0</v>
      </c>
      <c r="E84" s="322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/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58" t="s">
        <v>5109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</row>
    <row r="3" spans="1:262" s="38" customFormat="1" ht="15">
      <c r="A3" s="37"/>
      <c r="B3" s="37"/>
      <c r="C3" s="37"/>
      <c r="R3" s="39"/>
      <c r="V3" s="298" t="s">
        <v>5254</v>
      </c>
    </row>
    <row r="4" spans="1:262" s="38" customFormat="1" ht="15.6" customHeight="1">
      <c r="A4" s="359" t="s">
        <v>236</v>
      </c>
      <c r="B4" s="360"/>
      <c r="C4" s="361" t="s">
        <v>5268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3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3017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5103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59" t="s">
        <v>236</v>
      </c>
      <c r="B15" s="360"/>
      <c r="C15" s="361" t="s">
        <v>5269</v>
      </c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3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3017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5103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59" t="s">
        <v>236</v>
      </c>
      <c r="B26" s="360"/>
      <c r="C26" s="361" t="s">
        <v>5267</v>
      </c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3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5103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/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5139</v>
      </c>
      <c r="B3" s="299" t="s">
        <v>5259</v>
      </c>
      <c r="C3" s="299" t="s">
        <v>5140</v>
      </c>
      <c r="D3" s="299" t="s">
        <v>5259</v>
      </c>
      <c r="E3" s="320" t="s">
        <v>5141</v>
      </c>
      <c r="F3" s="301" t="s">
        <v>5259</v>
      </c>
      <c r="G3" s="304" t="s">
        <v>5259</v>
      </c>
      <c r="H3" s="304" t="s">
        <v>5259</v>
      </c>
    </row>
    <row r="4" spans="1:8">
      <c r="A4" s="300" t="s">
        <v>940</v>
      </c>
      <c r="B4" s="300" t="s">
        <v>941</v>
      </c>
      <c r="C4" s="300" t="s">
        <v>1790</v>
      </c>
      <c r="D4" s="300" t="s">
        <v>1791</v>
      </c>
      <c r="E4" s="321" t="s">
        <v>5142</v>
      </c>
      <c r="F4" s="300" t="s">
        <v>5143</v>
      </c>
      <c r="G4" s="305" t="s">
        <v>5168</v>
      </c>
      <c r="H4" s="305" t="s">
        <v>5175</v>
      </c>
    </row>
    <row r="5" spans="1:8">
      <c r="A5" s="300" t="s">
        <v>940</v>
      </c>
      <c r="B5" s="300" t="s">
        <v>941</v>
      </c>
      <c r="C5" s="300" t="s">
        <v>1792</v>
      </c>
      <c r="D5" s="300" t="s">
        <v>1793</v>
      </c>
      <c r="E5" s="321" t="s">
        <v>5144</v>
      </c>
      <c r="F5" s="300" t="s">
        <v>5145</v>
      </c>
      <c r="G5" s="305" t="s">
        <v>5170</v>
      </c>
      <c r="H5" s="305" t="s">
        <v>5171</v>
      </c>
    </row>
    <row r="6" spans="1:8">
      <c r="A6" s="300" t="s">
        <v>940</v>
      </c>
      <c r="B6" s="300" t="s">
        <v>941</v>
      </c>
      <c r="C6" s="300" t="s">
        <v>1794</v>
      </c>
      <c r="D6" s="300" t="s">
        <v>1795</v>
      </c>
      <c r="E6" s="321" t="s">
        <v>5146</v>
      </c>
      <c r="F6" s="300" t="s">
        <v>5147</v>
      </c>
      <c r="G6" s="305" t="s">
        <v>5168</v>
      </c>
      <c r="H6" s="305" t="s">
        <v>5178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5146</v>
      </c>
      <c r="F7" s="300" t="s">
        <v>5147</v>
      </c>
      <c r="G7" s="305" t="s">
        <v>5168</v>
      </c>
      <c r="H7" s="305" t="s">
        <v>5178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5148</v>
      </c>
      <c r="F8" s="300" t="s">
        <v>5149</v>
      </c>
      <c r="G8" s="305" t="s">
        <v>5168</v>
      </c>
      <c r="H8" s="305" t="s">
        <v>5177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5146</v>
      </c>
      <c r="F9" s="300" t="s">
        <v>5147</v>
      </c>
      <c r="G9" s="305" t="s">
        <v>5168</v>
      </c>
      <c r="H9" s="305" t="s">
        <v>5178</v>
      </c>
    </row>
    <row r="10" spans="1:8">
      <c r="A10" s="300" t="s">
        <v>940</v>
      </c>
      <c r="B10" s="300" t="s">
        <v>941</v>
      </c>
      <c r="C10" s="300" t="s">
        <v>1796</v>
      </c>
      <c r="D10" s="300" t="s">
        <v>1797</v>
      </c>
      <c r="E10" s="321" t="s">
        <v>5146</v>
      </c>
      <c r="F10" s="300" t="s">
        <v>5147</v>
      </c>
      <c r="G10" s="305" t="s">
        <v>5168</v>
      </c>
      <c r="H10" s="305" t="s">
        <v>5178</v>
      </c>
    </row>
    <row r="11" spans="1:8">
      <c r="A11" s="300" t="s">
        <v>940</v>
      </c>
      <c r="B11" s="300" t="s">
        <v>941</v>
      </c>
      <c r="C11" s="300" t="s">
        <v>1798</v>
      </c>
      <c r="D11" s="300" t="s">
        <v>1799</v>
      </c>
      <c r="E11" s="321" t="s">
        <v>5150</v>
      </c>
      <c r="F11" s="300" t="s">
        <v>5151</v>
      </c>
      <c r="G11" s="305" t="s">
        <v>5168</v>
      </c>
      <c r="H11" s="305" t="s">
        <v>5176</v>
      </c>
    </row>
    <row r="12" spans="1:8">
      <c r="A12" s="300" t="s">
        <v>940</v>
      </c>
      <c r="B12" s="300" t="s">
        <v>941</v>
      </c>
      <c r="C12" s="300" t="s">
        <v>1800</v>
      </c>
      <c r="D12" s="300" t="s">
        <v>1801</v>
      </c>
      <c r="E12" s="321" t="s">
        <v>5142</v>
      </c>
      <c r="F12" s="300" t="s">
        <v>5143</v>
      </c>
      <c r="G12" s="305" t="s">
        <v>5168</v>
      </c>
      <c r="H12" s="305" t="s">
        <v>5175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5152</v>
      </c>
      <c r="F13" s="300" t="s">
        <v>5153</v>
      </c>
      <c r="G13" s="305" t="s">
        <v>5169</v>
      </c>
      <c r="H13" s="305" t="s">
        <v>5174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5146</v>
      </c>
      <c r="F14" s="300" t="s">
        <v>5147</v>
      </c>
      <c r="G14" s="305" t="s">
        <v>5168</v>
      </c>
      <c r="H14" s="305" t="s">
        <v>5178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5146</v>
      </c>
      <c r="F15" s="300" t="s">
        <v>5147</v>
      </c>
      <c r="G15" s="305" t="s">
        <v>5168</v>
      </c>
      <c r="H15" s="305" t="s">
        <v>5178</v>
      </c>
    </row>
    <row r="16" spans="1:8">
      <c r="A16" s="300" t="s">
        <v>940</v>
      </c>
      <c r="B16" s="300" t="s">
        <v>941</v>
      </c>
      <c r="C16" s="300" t="s">
        <v>1802</v>
      </c>
      <c r="D16" s="300" t="s">
        <v>1803</v>
      </c>
      <c r="E16" s="321" t="s">
        <v>5146</v>
      </c>
      <c r="F16" s="300" t="s">
        <v>5147</v>
      </c>
      <c r="G16" s="305" t="s">
        <v>5168</v>
      </c>
      <c r="H16" s="305" t="s">
        <v>5178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5146</v>
      </c>
      <c r="F17" s="300" t="s">
        <v>5147</v>
      </c>
      <c r="G17" s="305" t="s">
        <v>5168</v>
      </c>
      <c r="H17" s="305" t="s">
        <v>5178</v>
      </c>
    </row>
    <row r="18" spans="1:8">
      <c r="A18" s="300" t="s">
        <v>940</v>
      </c>
      <c r="B18" s="300" t="s">
        <v>941</v>
      </c>
      <c r="C18" s="300" t="s">
        <v>1804</v>
      </c>
      <c r="D18" s="300" t="s">
        <v>1805</v>
      </c>
      <c r="E18" s="321" t="s">
        <v>5142</v>
      </c>
      <c r="F18" s="300" t="s">
        <v>5143</v>
      </c>
      <c r="G18" s="305" t="s">
        <v>5168</v>
      </c>
      <c r="H18" s="305" t="s">
        <v>5175</v>
      </c>
    </row>
    <row r="19" spans="1:8">
      <c r="A19" s="300" t="s">
        <v>940</v>
      </c>
      <c r="B19" s="300" t="s">
        <v>941</v>
      </c>
      <c r="C19" s="300" t="s">
        <v>1806</v>
      </c>
      <c r="D19" s="300" t="s">
        <v>1807</v>
      </c>
      <c r="E19" s="321" t="s">
        <v>5146</v>
      </c>
      <c r="F19" s="300" t="s">
        <v>5147</v>
      </c>
      <c r="G19" s="305" t="s">
        <v>5168</v>
      </c>
      <c r="H19" s="305" t="s">
        <v>5178</v>
      </c>
    </row>
    <row r="20" spans="1:8">
      <c r="A20" s="300" t="s">
        <v>940</v>
      </c>
      <c r="B20" s="300" t="s">
        <v>941</v>
      </c>
      <c r="C20" s="300" t="s">
        <v>1808</v>
      </c>
      <c r="D20" s="300" t="s">
        <v>1809</v>
      </c>
      <c r="E20" s="321" t="s">
        <v>5148</v>
      </c>
      <c r="F20" s="300" t="s">
        <v>5149</v>
      </c>
      <c r="G20" s="305" t="s">
        <v>5168</v>
      </c>
      <c r="H20" s="305" t="s">
        <v>5177</v>
      </c>
    </row>
    <row r="21" spans="1:8">
      <c r="A21" s="300" t="s">
        <v>940</v>
      </c>
      <c r="B21" s="300" t="s">
        <v>941</v>
      </c>
      <c r="C21" s="300" t="s">
        <v>1810</v>
      </c>
      <c r="D21" s="300" t="s">
        <v>1811</v>
      </c>
      <c r="E21" s="321" t="s">
        <v>5154</v>
      </c>
      <c r="F21" s="300" t="s">
        <v>5155</v>
      </c>
      <c r="G21" s="305" t="s">
        <v>5168</v>
      </c>
      <c r="H21" s="305" t="s">
        <v>5175</v>
      </c>
    </row>
    <row r="22" spans="1:8">
      <c r="A22" s="300" t="s">
        <v>940</v>
      </c>
      <c r="B22" s="300" t="s">
        <v>941</v>
      </c>
      <c r="C22" s="300" t="s">
        <v>1812</v>
      </c>
      <c r="D22" s="300" t="s">
        <v>1813</v>
      </c>
      <c r="E22" s="321" t="s">
        <v>5154</v>
      </c>
      <c r="F22" s="300" t="s">
        <v>5155</v>
      </c>
      <c r="G22" s="305" t="s">
        <v>5168</v>
      </c>
      <c r="H22" s="305" t="s">
        <v>5175</v>
      </c>
    </row>
    <row r="23" spans="1:8">
      <c r="A23" s="300" t="s">
        <v>940</v>
      </c>
      <c r="B23" s="300" t="s">
        <v>941</v>
      </c>
      <c r="C23" s="300" t="s">
        <v>1814</v>
      </c>
      <c r="D23" s="300" t="s">
        <v>1815</v>
      </c>
      <c r="E23" s="321" t="s">
        <v>5154</v>
      </c>
      <c r="F23" s="300" t="s">
        <v>5155</v>
      </c>
      <c r="G23" s="305" t="s">
        <v>5168</v>
      </c>
      <c r="H23" s="305" t="s">
        <v>5175</v>
      </c>
    </row>
    <row r="24" spans="1:8">
      <c r="A24" s="300" t="s">
        <v>940</v>
      </c>
      <c r="B24" s="300" t="s">
        <v>941</v>
      </c>
      <c r="C24" s="300" t="s">
        <v>1816</v>
      </c>
      <c r="D24" s="300" t="s">
        <v>1817</v>
      </c>
      <c r="E24" s="321" t="s">
        <v>5154</v>
      </c>
      <c r="F24" s="300" t="s">
        <v>5155</v>
      </c>
      <c r="G24" s="305" t="s">
        <v>5168</v>
      </c>
      <c r="H24" s="305" t="s">
        <v>5175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5146</v>
      </c>
      <c r="F25" s="300" t="s">
        <v>5147</v>
      </c>
      <c r="G25" s="305" t="s">
        <v>5168</v>
      </c>
      <c r="H25" s="305" t="s">
        <v>5178</v>
      </c>
    </row>
    <row r="26" spans="1:8">
      <c r="A26" s="300" t="s">
        <v>940</v>
      </c>
      <c r="B26" s="300" t="s">
        <v>941</v>
      </c>
      <c r="C26" s="300" t="s">
        <v>1818</v>
      </c>
      <c r="D26" s="300" t="s">
        <v>1819</v>
      </c>
      <c r="E26" s="321" t="s">
        <v>5148</v>
      </c>
      <c r="F26" s="300" t="s">
        <v>5149</v>
      </c>
      <c r="G26" s="305" t="s">
        <v>5168</v>
      </c>
      <c r="H26" s="305" t="s">
        <v>5177</v>
      </c>
    </row>
    <row r="27" spans="1:8">
      <c r="A27" s="300" t="s">
        <v>940</v>
      </c>
      <c r="B27" s="300" t="s">
        <v>941</v>
      </c>
      <c r="C27" s="300" t="s">
        <v>1820</v>
      </c>
      <c r="D27" s="300" t="s">
        <v>1821</v>
      </c>
      <c r="E27" s="321" t="s">
        <v>5146</v>
      </c>
      <c r="F27" s="300" t="s">
        <v>5147</v>
      </c>
      <c r="G27" s="305" t="s">
        <v>5168</v>
      </c>
      <c r="H27" s="305" t="s">
        <v>5178</v>
      </c>
    </row>
    <row r="28" spans="1:8">
      <c r="A28" s="300" t="s">
        <v>940</v>
      </c>
      <c r="B28" s="300" t="s">
        <v>941</v>
      </c>
      <c r="C28" s="300" t="s">
        <v>1822</v>
      </c>
      <c r="D28" s="300" t="s">
        <v>1823</v>
      </c>
      <c r="E28" s="321" t="s">
        <v>5144</v>
      </c>
      <c r="F28" s="300" t="s">
        <v>5145</v>
      </c>
      <c r="G28" s="305" t="s">
        <v>5170</v>
      </c>
      <c r="H28" s="305" t="s">
        <v>5171</v>
      </c>
    </row>
    <row r="29" spans="1:8">
      <c r="A29" s="300" t="s">
        <v>940</v>
      </c>
      <c r="B29" s="300" t="s">
        <v>941</v>
      </c>
      <c r="C29" s="300" t="s">
        <v>1824</v>
      </c>
      <c r="D29" s="300" t="s">
        <v>1825</v>
      </c>
      <c r="E29" s="321" t="s">
        <v>5144</v>
      </c>
      <c r="F29" s="300" t="s">
        <v>5145</v>
      </c>
      <c r="G29" s="305" t="s">
        <v>5170</v>
      </c>
      <c r="H29" s="305" t="s">
        <v>5171</v>
      </c>
    </row>
    <row r="30" spans="1:8">
      <c r="A30" s="300" t="s">
        <v>940</v>
      </c>
      <c r="B30" s="300" t="s">
        <v>941</v>
      </c>
      <c r="C30" s="300" t="s">
        <v>1826</v>
      </c>
      <c r="D30" s="300" t="s">
        <v>1827</v>
      </c>
      <c r="E30" s="321" t="s">
        <v>5146</v>
      </c>
      <c r="F30" s="300" t="s">
        <v>5147</v>
      </c>
      <c r="G30" s="305" t="s">
        <v>5168</v>
      </c>
      <c r="H30" s="305" t="s">
        <v>5178</v>
      </c>
    </row>
    <row r="31" spans="1:8">
      <c r="A31" s="300" t="s">
        <v>940</v>
      </c>
      <c r="B31" s="300" t="s">
        <v>941</v>
      </c>
      <c r="C31" s="300" t="s">
        <v>1828</v>
      </c>
      <c r="D31" s="300" t="s">
        <v>1829</v>
      </c>
      <c r="E31" s="321" t="s">
        <v>5144</v>
      </c>
      <c r="F31" s="300" t="s">
        <v>5145</v>
      </c>
      <c r="G31" s="305" t="s">
        <v>5170</v>
      </c>
      <c r="H31" s="305" t="s">
        <v>5171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5146</v>
      </c>
      <c r="F32" s="300" t="s">
        <v>5147</v>
      </c>
      <c r="G32" s="305" t="s">
        <v>5168</v>
      </c>
      <c r="H32" s="305" t="s">
        <v>5178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5146</v>
      </c>
      <c r="F33" s="300" t="s">
        <v>5147</v>
      </c>
      <c r="G33" s="305" t="s">
        <v>5168</v>
      </c>
      <c r="H33" s="305" t="s">
        <v>5178</v>
      </c>
    </row>
    <row r="34" spans="1:8">
      <c r="A34" s="300" t="s">
        <v>940</v>
      </c>
      <c r="B34" s="300" t="s">
        <v>941</v>
      </c>
      <c r="C34" s="300" t="s">
        <v>1830</v>
      </c>
      <c r="D34" s="300" t="s">
        <v>1831</v>
      </c>
      <c r="E34" s="321" t="s">
        <v>5146</v>
      </c>
      <c r="F34" s="300" t="s">
        <v>5147</v>
      </c>
      <c r="G34" s="305" t="s">
        <v>5168</v>
      </c>
      <c r="H34" s="305" t="s">
        <v>5178</v>
      </c>
    </row>
    <row r="35" spans="1:8">
      <c r="A35" s="300" t="s">
        <v>940</v>
      </c>
      <c r="B35" s="300" t="s">
        <v>941</v>
      </c>
      <c r="C35" s="300" t="s">
        <v>1832</v>
      </c>
      <c r="D35" s="300" t="s">
        <v>1833</v>
      </c>
      <c r="E35" s="321" t="s">
        <v>5156</v>
      </c>
      <c r="F35" s="300" t="s">
        <v>5157</v>
      </c>
      <c r="G35" s="305" t="s">
        <v>5170</v>
      </c>
      <c r="H35" s="305" t="s">
        <v>5183</v>
      </c>
    </row>
    <row r="36" spans="1:8">
      <c r="A36" s="300" t="s">
        <v>940</v>
      </c>
      <c r="B36" s="300" t="s">
        <v>941</v>
      </c>
      <c r="C36" s="300" t="s">
        <v>1832</v>
      </c>
      <c r="D36" s="300" t="s">
        <v>1833</v>
      </c>
      <c r="E36" s="321" t="s">
        <v>5142</v>
      </c>
      <c r="F36" s="300" t="s">
        <v>5143</v>
      </c>
      <c r="G36" s="305" t="s">
        <v>5168</v>
      </c>
      <c r="H36" s="305" t="s">
        <v>5175</v>
      </c>
    </row>
    <row r="37" spans="1:8">
      <c r="A37" s="300" t="s">
        <v>940</v>
      </c>
      <c r="B37" s="300" t="s">
        <v>941</v>
      </c>
      <c r="C37" s="300" t="s">
        <v>1834</v>
      </c>
      <c r="D37" s="300" t="s">
        <v>1835</v>
      </c>
      <c r="E37" s="321" t="s">
        <v>5142</v>
      </c>
      <c r="F37" s="300" t="s">
        <v>5143</v>
      </c>
      <c r="G37" s="305" t="s">
        <v>5168</v>
      </c>
      <c r="H37" s="305" t="s">
        <v>5175</v>
      </c>
    </row>
    <row r="38" spans="1:8">
      <c r="A38" s="300" t="s">
        <v>940</v>
      </c>
      <c r="B38" s="300" t="s">
        <v>941</v>
      </c>
      <c r="C38" s="300" t="s">
        <v>1836</v>
      </c>
      <c r="D38" s="300" t="s">
        <v>1837</v>
      </c>
      <c r="E38" s="321" t="s">
        <v>5146</v>
      </c>
      <c r="F38" s="300" t="s">
        <v>5147</v>
      </c>
      <c r="G38" s="305" t="s">
        <v>5168</v>
      </c>
      <c r="H38" s="305" t="s">
        <v>5178</v>
      </c>
    </row>
    <row r="39" spans="1:8">
      <c r="A39" s="300" t="s">
        <v>940</v>
      </c>
      <c r="B39" s="300" t="s">
        <v>941</v>
      </c>
      <c r="C39" s="300" t="s">
        <v>1838</v>
      </c>
      <c r="D39" s="300" t="s">
        <v>933</v>
      </c>
      <c r="E39" s="321" t="s">
        <v>5156</v>
      </c>
      <c r="F39" s="300" t="s">
        <v>5157</v>
      </c>
      <c r="G39" s="305" t="s">
        <v>5170</v>
      </c>
      <c r="H39" s="305" t="s">
        <v>5183</v>
      </c>
    </row>
    <row r="40" spans="1:8">
      <c r="A40" s="300" t="s">
        <v>940</v>
      </c>
      <c r="B40" s="300" t="s">
        <v>941</v>
      </c>
      <c r="C40" s="300" t="s">
        <v>1838</v>
      </c>
      <c r="D40" s="300" t="s">
        <v>933</v>
      </c>
      <c r="E40" s="321" t="s">
        <v>5142</v>
      </c>
      <c r="F40" s="300" t="s">
        <v>5143</v>
      </c>
      <c r="G40" s="305" t="s">
        <v>5168</v>
      </c>
      <c r="H40" s="305" t="s">
        <v>5175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5142</v>
      </c>
      <c r="F41" s="300" t="s">
        <v>5143</v>
      </c>
      <c r="G41" s="305" t="s">
        <v>5168</v>
      </c>
      <c r="H41" s="305" t="s">
        <v>5175</v>
      </c>
    </row>
    <row r="42" spans="1:8">
      <c r="A42" s="300" t="s">
        <v>940</v>
      </c>
      <c r="B42" s="300" t="s">
        <v>941</v>
      </c>
      <c r="C42" s="300" t="s">
        <v>1839</v>
      </c>
      <c r="D42" s="300" t="s">
        <v>1840</v>
      </c>
      <c r="E42" s="321" t="s">
        <v>5156</v>
      </c>
      <c r="F42" s="300" t="s">
        <v>5157</v>
      </c>
      <c r="G42" s="305" t="s">
        <v>5170</v>
      </c>
      <c r="H42" s="305" t="s">
        <v>5183</v>
      </c>
    </row>
    <row r="43" spans="1:8">
      <c r="A43" s="300" t="s">
        <v>940</v>
      </c>
      <c r="B43" s="300" t="s">
        <v>941</v>
      </c>
      <c r="C43" s="300" t="s">
        <v>1839</v>
      </c>
      <c r="D43" s="300" t="s">
        <v>1840</v>
      </c>
      <c r="E43" s="321" t="s">
        <v>5158</v>
      </c>
      <c r="F43" s="300" t="s">
        <v>5159</v>
      </c>
      <c r="G43" s="305" t="s">
        <v>5168</v>
      </c>
      <c r="H43" s="305" t="s">
        <v>5179</v>
      </c>
    </row>
    <row r="44" spans="1:8">
      <c r="A44" s="300" t="s">
        <v>940</v>
      </c>
      <c r="B44" s="300" t="s">
        <v>941</v>
      </c>
      <c r="C44" s="300" t="s">
        <v>1841</v>
      </c>
      <c r="D44" s="300" t="s">
        <v>1842</v>
      </c>
      <c r="E44" s="321" t="s">
        <v>5158</v>
      </c>
      <c r="F44" s="300" t="s">
        <v>5159</v>
      </c>
      <c r="G44" s="305" t="s">
        <v>5168</v>
      </c>
      <c r="H44" s="305" t="s">
        <v>5179</v>
      </c>
    </row>
    <row r="45" spans="1:8">
      <c r="A45" s="300" t="s">
        <v>940</v>
      </c>
      <c r="B45" s="300" t="s">
        <v>941</v>
      </c>
      <c r="C45" s="300" t="s">
        <v>1843</v>
      </c>
      <c r="D45" s="300" t="s">
        <v>1844</v>
      </c>
      <c r="E45" s="321" t="s">
        <v>5158</v>
      </c>
      <c r="F45" s="300" t="s">
        <v>5159</v>
      </c>
      <c r="G45" s="305" t="s">
        <v>5168</v>
      </c>
      <c r="H45" s="305" t="s">
        <v>5179</v>
      </c>
    </row>
    <row r="46" spans="1:8">
      <c r="A46" s="300" t="s">
        <v>940</v>
      </c>
      <c r="B46" s="300" t="s">
        <v>941</v>
      </c>
      <c r="C46" s="300" t="s">
        <v>1845</v>
      </c>
      <c r="D46" s="300" t="s">
        <v>933</v>
      </c>
      <c r="E46" s="321" t="s">
        <v>5156</v>
      </c>
      <c r="F46" s="300" t="s">
        <v>5157</v>
      </c>
      <c r="G46" s="305" t="s">
        <v>5170</v>
      </c>
      <c r="H46" s="305" t="s">
        <v>5183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5158</v>
      </c>
      <c r="F47" s="300" t="s">
        <v>5159</v>
      </c>
      <c r="G47" s="305" t="s">
        <v>5168</v>
      </c>
      <c r="H47" s="305" t="s">
        <v>5179</v>
      </c>
    </row>
    <row r="48" spans="1:8">
      <c r="A48" s="300" t="s">
        <v>940</v>
      </c>
      <c r="B48" s="300" t="s">
        <v>941</v>
      </c>
      <c r="C48" s="300" t="s">
        <v>1846</v>
      </c>
      <c r="D48" s="300" t="s">
        <v>1847</v>
      </c>
      <c r="E48" s="321" t="s">
        <v>5158</v>
      </c>
      <c r="F48" s="300" t="s">
        <v>5159</v>
      </c>
      <c r="G48" s="305" t="s">
        <v>5168</v>
      </c>
      <c r="H48" s="305" t="s">
        <v>5179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5158</v>
      </c>
      <c r="F49" s="300" t="s">
        <v>5159</v>
      </c>
      <c r="G49" s="305" t="s">
        <v>5168</v>
      </c>
      <c r="H49" s="305" t="s">
        <v>5179</v>
      </c>
    </row>
    <row r="50" spans="1:8">
      <c r="A50" s="300" t="s">
        <v>940</v>
      </c>
      <c r="B50" s="300" t="s">
        <v>941</v>
      </c>
      <c r="C50" s="300" t="s">
        <v>1848</v>
      </c>
      <c r="D50" s="300" t="s">
        <v>1849</v>
      </c>
      <c r="E50" s="321" t="s">
        <v>5160</v>
      </c>
      <c r="F50" s="300" t="s">
        <v>5161</v>
      </c>
      <c r="G50" s="305" t="s">
        <v>5168</v>
      </c>
      <c r="H50" s="305" t="s">
        <v>5181</v>
      </c>
    </row>
    <row r="51" spans="1:8">
      <c r="A51" s="300" t="s">
        <v>940</v>
      </c>
      <c r="B51" s="300" t="s">
        <v>941</v>
      </c>
      <c r="C51" s="300" t="s">
        <v>1850</v>
      </c>
      <c r="D51" s="300" t="s">
        <v>1851</v>
      </c>
      <c r="E51" s="321" t="s">
        <v>5160</v>
      </c>
      <c r="F51" s="300" t="s">
        <v>5161</v>
      </c>
      <c r="G51" s="305" t="s">
        <v>5168</v>
      </c>
      <c r="H51" s="305" t="s">
        <v>5181</v>
      </c>
    </row>
    <row r="52" spans="1:8">
      <c r="A52" s="300" t="s">
        <v>940</v>
      </c>
      <c r="B52" s="300" t="s">
        <v>941</v>
      </c>
      <c r="C52" s="300" t="s">
        <v>1852</v>
      </c>
      <c r="D52" s="300" t="s">
        <v>1853</v>
      </c>
      <c r="E52" s="321" t="s">
        <v>5160</v>
      </c>
      <c r="F52" s="300" t="s">
        <v>5161</v>
      </c>
      <c r="G52" s="305" t="s">
        <v>5168</v>
      </c>
      <c r="H52" s="305" t="s">
        <v>5181</v>
      </c>
    </row>
    <row r="53" spans="1:8">
      <c r="A53" s="300" t="s">
        <v>940</v>
      </c>
      <c r="B53" s="300" t="s">
        <v>941</v>
      </c>
      <c r="C53" s="300" t="s">
        <v>1854</v>
      </c>
      <c r="D53" s="300" t="s">
        <v>1855</v>
      </c>
      <c r="E53" s="321" t="s">
        <v>5160</v>
      </c>
      <c r="F53" s="300" t="s">
        <v>5161</v>
      </c>
      <c r="G53" s="305" t="s">
        <v>5168</v>
      </c>
      <c r="H53" s="305" t="s">
        <v>5181</v>
      </c>
    </row>
    <row r="54" spans="1:8">
      <c r="A54" s="300" t="s">
        <v>940</v>
      </c>
      <c r="B54" s="300" t="s">
        <v>941</v>
      </c>
      <c r="C54" s="300" t="s">
        <v>1856</v>
      </c>
      <c r="D54" s="300" t="s">
        <v>1857</v>
      </c>
      <c r="E54" s="321" t="s">
        <v>5160</v>
      </c>
      <c r="F54" s="300" t="s">
        <v>5161</v>
      </c>
      <c r="G54" s="305" t="s">
        <v>5168</v>
      </c>
      <c r="H54" s="305" t="s">
        <v>5181</v>
      </c>
    </row>
    <row r="55" spans="1:8">
      <c r="A55" s="300" t="s">
        <v>940</v>
      </c>
      <c r="B55" s="300" t="s">
        <v>941</v>
      </c>
      <c r="C55" s="300" t="s">
        <v>1858</v>
      </c>
      <c r="D55" s="300" t="s">
        <v>1859</v>
      </c>
      <c r="E55" s="321" t="s">
        <v>5160</v>
      </c>
      <c r="F55" s="300" t="s">
        <v>5161</v>
      </c>
      <c r="G55" s="305" t="s">
        <v>5168</v>
      </c>
      <c r="H55" s="305" t="s">
        <v>5181</v>
      </c>
    </row>
    <row r="56" spans="1:8">
      <c r="A56" s="300" t="s">
        <v>940</v>
      </c>
      <c r="B56" s="300" t="s">
        <v>941</v>
      </c>
      <c r="C56" s="300" t="s">
        <v>1860</v>
      </c>
      <c r="D56" s="300" t="s">
        <v>1861</v>
      </c>
      <c r="E56" s="321" t="s">
        <v>5160</v>
      </c>
      <c r="F56" s="300" t="s">
        <v>5161</v>
      </c>
      <c r="G56" s="305" t="s">
        <v>5168</v>
      </c>
      <c r="H56" s="305" t="s">
        <v>5181</v>
      </c>
    </row>
    <row r="57" spans="1:8">
      <c r="A57" s="300" t="s">
        <v>940</v>
      </c>
      <c r="B57" s="300" t="s">
        <v>941</v>
      </c>
      <c r="C57" s="300" t="s">
        <v>1862</v>
      </c>
      <c r="D57" s="300" t="s">
        <v>1863</v>
      </c>
      <c r="E57" s="321" t="s">
        <v>5160</v>
      </c>
      <c r="F57" s="300" t="s">
        <v>5161</v>
      </c>
      <c r="G57" s="305" t="s">
        <v>5168</v>
      </c>
      <c r="H57" s="305" t="s">
        <v>5181</v>
      </c>
    </row>
    <row r="58" spans="1:8">
      <c r="A58" s="300" t="s">
        <v>940</v>
      </c>
      <c r="B58" s="300" t="s">
        <v>941</v>
      </c>
      <c r="C58" s="300" t="s">
        <v>1864</v>
      </c>
      <c r="D58" s="300" t="s">
        <v>1865</v>
      </c>
      <c r="E58" s="321" t="s">
        <v>5160</v>
      </c>
      <c r="F58" s="300" t="s">
        <v>5161</v>
      </c>
      <c r="G58" s="305" t="s">
        <v>5168</v>
      </c>
      <c r="H58" s="305" t="s">
        <v>5181</v>
      </c>
    </row>
    <row r="59" spans="1:8">
      <c r="A59" s="300" t="s">
        <v>940</v>
      </c>
      <c r="B59" s="300" t="s">
        <v>941</v>
      </c>
      <c r="C59" s="300" t="s">
        <v>1866</v>
      </c>
      <c r="D59" s="300" t="s">
        <v>1867</v>
      </c>
      <c r="E59" s="321" t="s">
        <v>5150</v>
      </c>
      <c r="F59" s="300" t="s">
        <v>5151</v>
      </c>
      <c r="G59" s="305" t="s">
        <v>5168</v>
      </c>
      <c r="H59" s="305" t="s">
        <v>5176</v>
      </c>
    </row>
    <row r="60" spans="1:8">
      <c r="A60" s="300" t="s">
        <v>940</v>
      </c>
      <c r="B60" s="300" t="s">
        <v>941</v>
      </c>
      <c r="C60" s="300" t="s">
        <v>1868</v>
      </c>
      <c r="D60" s="300" t="s">
        <v>1869</v>
      </c>
      <c r="E60" s="321" t="s">
        <v>5150</v>
      </c>
      <c r="F60" s="300" t="s">
        <v>5151</v>
      </c>
      <c r="G60" s="305" t="s">
        <v>5168</v>
      </c>
      <c r="H60" s="305" t="s">
        <v>5176</v>
      </c>
    </row>
    <row r="61" spans="1:8">
      <c r="A61" s="300" t="s">
        <v>940</v>
      </c>
      <c r="B61" s="300" t="s">
        <v>941</v>
      </c>
      <c r="C61" s="300" t="s">
        <v>1870</v>
      </c>
      <c r="D61" s="300" t="s">
        <v>1871</v>
      </c>
      <c r="E61" s="321" t="s">
        <v>5150</v>
      </c>
      <c r="F61" s="300" t="s">
        <v>5151</v>
      </c>
      <c r="G61" s="305" t="s">
        <v>5168</v>
      </c>
      <c r="H61" s="305" t="s">
        <v>5176</v>
      </c>
    </row>
    <row r="62" spans="1:8">
      <c r="A62" s="300" t="s">
        <v>940</v>
      </c>
      <c r="B62" s="300" t="s">
        <v>941</v>
      </c>
      <c r="C62" s="300" t="s">
        <v>1872</v>
      </c>
      <c r="D62" s="300" t="s">
        <v>1873</v>
      </c>
      <c r="E62" s="321" t="s">
        <v>5160</v>
      </c>
      <c r="F62" s="300" t="s">
        <v>5161</v>
      </c>
      <c r="G62" s="305" t="s">
        <v>5168</v>
      </c>
      <c r="H62" s="305" t="s">
        <v>5181</v>
      </c>
    </row>
    <row r="63" spans="1:8">
      <c r="A63" s="300" t="s">
        <v>940</v>
      </c>
      <c r="B63" s="300" t="s">
        <v>941</v>
      </c>
      <c r="C63" s="300" t="s">
        <v>1875</v>
      </c>
      <c r="D63" s="300" t="s">
        <v>1876</v>
      </c>
      <c r="E63" s="321" t="s">
        <v>5150</v>
      </c>
      <c r="F63" s="300" t="s">
        <v>5151</v>
      </c>
      <c r="G63" s="305" t="s">
        <v>5168</v>
      </c>
      <c r="H63" s="305" t="s">
        <v>5176</v>
      </c>
    </row>
    <row r="64" spans="1:8">
      <c r="A64" s="300" t="s">
        <v>940</v>
      </c>
      <c r="B64" s="300" t="s">
        <v>941</v>
      </c>
      <c r="C64" s="300" t="s">
        <v>1877</v>
      </c>
      <c r="D64" s="300" t="s">
        <v>1878</v>
      </c>
      <c r="E64" s="321" t="s">
        <v>5144</v>
      </c>
      <c r="F64" s="300" t="s">
        <v>5145</v>
      </c>
      <c r="G64" s="305" t="s">
        <v>5170</v>
      </c>
      <c r="H64" s="305" t="s">
        <v>5171</v>
      </c>
    </row>
    <row r="65" spans="1:8">
      <c r="A65" s="300" t="s">
        <v>940</v>
      </c>
      <c r="B65" s="300" t="s">
        <v>941</v>
      </c>
      <c r="C65" s="300" t="s">
        <v>1879</v>
      </c>
      <c r="D65" s="300" t="s">
        <v>1880</v>
      </c>
      <c r="E65" s="321" t="s">
        <v>5144</v>
      </c>
      <c r="F65" s="300" t="s">
        <v>5145</v>
      </c>
      <c r="G65" s="305" t="s">
        <v>5170</v>
      </c>
      <c r="H65" s="305" t="s">
        <v>5171</v>
      </c>
    </row>
    <row r="66" spans="1:8">
      <c r="A66" s="300" t="s">
        <v>940</v>
      </c>
      <c r="B66" s="300" t="s">
        <v>941</v>
      </c>
      <c r="C66" s="300" t="s">
        <v>1881</v>
      </c>
      <c r="D66" s="300" t="s">
        <v>1882</v>
      </c>
      <c r="E66" s="321" t="s">
        <v>5144</v>
      </c>
      <c r="F66" s="300" t="s">
        <v>5145</v>
      </c>
      <c r="G66" s="305" t="s">
        <v>5170</v>
      </c>
      <c r="H66" s="305" t="s">
        <v>5171</v>
      </c>
    </row>
    <row r="67" spans="1:8">
      <c r="A67" s="300" t="s">
        <v>940</v>
      </c>
      <c r="B67" s="300" t="s">
        <v>941</v>
      </c>
      <c r="C67" s="300" t="s">
        <v>1883</v>
      </c>
      <c r="D67" s="300" t="s">
        <v>1884</v>
      </c>
      <c r="E67" s="321" t="s">
        <v>5144</v>
      </c>
      <c r="F67" s="300" t="s">
        <v>5145</v>
      </c>
      <c r="G67" s="305" t="s">
        <v>5170</v>
      </c>
      <c r="H67" s="305" t="s">
        <v>5171</v>
      </c>
    </row>
    <row r="68" spans="1:8">
      <c r="A68" s="300" t="s">
        <v>940</v>
      </c>
      <c r="B68" s="300" t="s">
        <v>941</v>
      </c>
      <c r="C68" s="300" t="s">
        <v>1885</v>
      </c>
      <c r="D68" s="300" t="s">
        <v>1886</v>
      </c>
      <c r="E68" s="321" t="s">
        <v>5144</v>
      </c>
      <c r="F68" s="300" t="s">
        <v>5145</v>
      </c>
      <c r="G68" s="305" t="s">
        <v>5170</v>
      </c>
      <c r="H68" s="305" t="s">
        <v>5171</v>
      </c>
    </row>
    <row r="69" spans="1:8">
      <c r="A69" s="300" t="s">
        <v>940</v>
      </c>
      <c r="B69" s="300" t="s">
        <v>941</v>
      </c>
      <c r="C69" s="300" t="s">
        <v>1887</v>
      </c>
      <c r="D69" s="300" t="s">
        <v>1888</v>
      </c>
      <c r="E69" s="321" t="s">
        <v>5144</v>
      </c>
      <c r="F69" s="300" t="s">
        <v>5145</v>
      </c>
      <c r="G69" s="305" t="s">
        <v>5170</v>
      </c>
      <c r="H69" s="305" t="s">
        <v>5171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5144</v>
      </c>
      <c r="F70" s="300" t="s">
        <v>5145</v>
      </c>
      <c r="G70" s="305" t="s">
        <v>5170</v>
      </c>
      <c r="H70" s="305" t="s">
        <v>5171</v>
      </c>
    </row>
    <row r="71" spans="1:8">
      <c r="A71" s="300" t="s">
        <v>940</v>
      </c>
      <c r="B71" s="300" t="s">
        <v>941</v>
      </c>
      <c r="C71" s="300" t="s">
        <v>1889</v>
      </c>
      <c r="D71" s="300" t="s">
        <v>1890</v>
      </c>
      <c r="E71" s="321" t="s">
        <v>5146</v>
      </c>
      <c r="F71" s="300" t="s">
        <v>5147</v>
      </c>
      <c r="G71" s="305" t="s">
        <v>5168</v>
      </c>
      <c r="H71" s="305" t="s">
        <v>5178</v>
      </c>
    </row>
    <row r="72" spans="1:8">
      <c r="A72" s="300" t="s">
        <v>940</v>
      </c>
      <c r="B72" s="300" t="s">
        <v>941</v>
      </c>
      <c r="C72" s="300" t="s">
        <v>3466</v>
      </c>
      <c r="D72" s="300" t="s">
        <v>3467</v>
      </c>
      <c r="E72" s="321" t="s">
        <v>5146</v>
      </c>
      <c r="F72" s="300" t="s">
        <v>5147</v>
      </c>
      <c r="G72" s="305" t="s">
        <v>5168</v>
      </c>
      <c r="H72" s="305" t="s">
        <v>5178</v>
      </c>
    </row>
    <row r="73" spans="1:8">
      <c r="A73" s="300" t="s">
        <v>940</v>
      </c>
      <c r="B73" s="300" t="s">
        <v>941</v>
      </c>
      <c r="C73" s="300" t="s">
        <v>1891</v>
      </c>
      <c r="D73" s="300" t="s">
        <v>1892</v>
      </c>
      <c r="E73" s="321" t="s">
        <v>5144</v>
      </c>
      <c r="F73" s="300" t="s">
        <v>5145</v>
      </c>
      <c r="G73" s="305" t="s">
        <v>5170</v>
      </c>
      <c r="H73" s="305" t="s">
        <v>5171</v>
      </c>
    </row>
    <row r="74" spans="1:8">
      <c r="A74" s="300" t="s">
        <v>940</v>
      </c>
      <c r="B74" s="300" t="s">
        <v>941</v>
      </c>
      <c r="C74" s="300" t="s">
        <v>1893</v>
      </c>
      <c r="D74" s="300" t="s">
        <v>1894</v>
      </c>
      <c r="E74" s="321" t="s">
        <v>5146</v>
      </c>
      <c r="F74" s="300" t="s">
        <v>5147</v>
      </c>
      <c r="G74" s="305" t="s">
        <v>5168</v>
      </c>
      <c r="H74" s="305" t="s">
        <v>5178</v>
      </c>
    </row>
    <row r="75" spans="1:8">
      <c r="A75" s="300" t="s">
        <v>940</v>
      </c>
      <c r="B75" s="300" t="s">
        <v>941</v>
      </c>
      <c r="C75" s="300" t="s">
        <v>1895</v>
      </c>
      <c r="D75" s="300" t="s">
        <v>1896</v>
      </c>
      <c r="E75" s="321" t="s">
        <v>5146</v>
      </c>
      <c r="F75" s="300" t="s">
        <v>5147</v>
      </c>
      <c r="G75" s="305" t="s">
        <v>5168</v>
      </c>
      <c r="H75" s="305" t="s">
        <v>5178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5144</v>
      </c>
      <c r="F76" s="300" t="s">
        <v>5145</v>
      </c>
      <c r="G76" s="305" t="s">
        <v>5170</v>
      </c>
      <c r="H76" s="305" t="s">
        <v>5171</v>
      </c>
    </row>
    <row r="77" spans="1:8">
      <c r="A77" s="300" t="s">
        <v>940</v>
      </c>
      <c r="B77" s="300" t="s">
        <v>941</v>
      </c>
      <c r="C77" s="300" t="s">
        <v>1897</v>
      </c>
      <c r="D77" s="300" t="s">
        <v>1898</v>
      </c>
      <c r="E77" s="321" t="s">
        <v>5146</v>
      </c>
      <c r="F77" s="300" t="s">
        <v>5147</v>
      </c>
      <c r="G77" s="305" t="s">
        <v>5168</v>
      </c>
      <c r="H77" s="305" t="s">
        <v>5178</v>
      </c>
    </row>
    <row r="78" spans="1:8">
      <c r="A78" s="300" t="s">
        <v>940</v>
      </c>
      <c r="B78" s="300" t="s">
        <v>941</v>
      </c>
      <c r="C78" s="300" t="s">
        <v>1899</v>
      </c>
      <c r="D78" s="300" t="s">
        <v>1900</v>
      </c>
      <c r="E78" s="321" t="s">
        <v>5150</v>
      </c>
      <c r="F78" s="300" t="s">
        <v>5151</v>
      </c>
      <c r="G78" s="305" t="s">
        <v>5168</v>
      </c>
      <c r="H78" s="305" t="s">
        <v>5176</v>
      </c>
    </row>
    <row r="79" spans="1:8">
      <c r="A79" s="300" t="s">
        <v>940</v>
      </c>
      <c r="B79" s="300" t="s">
        <v>941</v>
      </c>
      <c r="C79" s="300" t="s">
        <v>1901</v>
      </c>
      <c r="D79" s="300" t="s">
        <v>1902</v>
      </c>
      <c r="E79" s="321" t="s">
        <v>5150</v>
      </c>
      <c r="F79" s="300" t="s">
        <v>5151</v>
      </c>
      <c r="G79" s="305" t="s">
        <v>5168</v>
      </c>
      <c r="H79" s="305" t="s">
        <v>5176</v>
      </c>
    </row>
    <row r="80" spans="1:8">
      <c r="A80" s="300" t="s">
        <v>940</v>
      </c>
      <c r="B80" s="300" t="s">
        <v>941</v>
      </c>
      <c r="C80" s="300" t="s">
        <v>1903</v>
      </c>
      <c r="D80" s="300" t="s">
        <v>1904</v>
      </c>
      <c r="E80" s="321" t="s">
        <v>5150</v>
      </c>
      <c r="F80" s="300" t="s">
        <v>5151</v>
      </c>
      <c r="G80" s="305" t="s">
        <v>5168</v>
      </c>
      <c r="H80" s="305" t="s">
        <v>5176</v>
      </c>
    </row>
    <row r="81" spans="1:8">
      <c r="A81" s="300" t="s">
        <v>940</v>
      </c>
      <c r="B81" s="300" t="s">
        <v>941</v>
      </c>
      <c r="C81" s="300" t="s">
        <v>1905</v>
      </c>
      <c r="D81" s="300" t="s">
        <v>1906</v>
      </c>
      <c r="E81" s="321" t="s">
        <v>5150</v>
      </c>
      <c r="F81" s="300" t="s">
        <v>5151</v>
      </c>
      <c r="G81" s="305" t="s">
        <v>5168</v>
      </c>
      <c r="H81" s="305" t="s">
        <v>5176</v>
      </c>
    </row>
    <row r="82" spans="1:8">
      <c r="A82" s="300" t="s">
        <v>940</v>
      </c>
      <c r="B82" s="300" t="s">
        <v>941</v>
      </c>
      <c r="C82" s="300" t="s">
        <v>1907</v>
      </c>
      <c r="D82" s="300" t="s">
        <v>1908</v>
      </c>
      <c r="E82" s="321" t="s">
        <v>5150</v>
      </c>
      <c r="F82" s="300" t="s">
        <v>5151</v>
      </c>
      <c r="G82" s="305" t="s">
        <v>5168</v>
      </c>
      <c r="H82" s="305" t="s">
        <v>5176</v>
      </c>
    </row>
    <row r="83" spans="1:8">
      <c r="A83" s="300" t="s">
        <v>940</v>
      </c>
      <c r="B83" s="300" t="s">
        <v>941</v>
      </c>
      <c r="C83" s="300" t="s">
        <v>1921</v>
      </c>
      <c r="D83" s="300" t="s">
        <v>1922</v>
      </c>
      <c r="E83" s="321" t="s">
        <v>5146</v>
      </c>
      <c r="F83" s="300" t="s">
        <v>5147</v>
      </c>
      <c r="G83" s="305" t="s">
        <v>5168</v>
      </c>
      <c r="H83" s="305" t="s">
        <v>5178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5144</v>
      </c>
      <c r="F84" s="300" t="s">
        <v>5145</v>
      </c>
      <c r="G84" s="305" t="s">
        <v>5170</v>
      </c>
      <c r="H84" s="305" t="s">
        <v>5171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5146</v>
      </c>
      <c r="F85" s="300" t="s">
        <v>5147</v>
      </c>
      <c r="G85" s="305" t="s">
        <v>5168</v>
      </c>
      <c r="H85" s="305" t="s">
        <v>5178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5146</v>
      </c>
      <c r="F86" s="300" t="s">
        <v>5147</v>
      </c>
      <c r="G86" s="305" t="s">
        <v>5168</v>
      </c>
      <c r="H86" s="305" t="s">
        <v>5178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5146</v>
      </c>
      <c r="F87" s="300" t="s">
        <v>5147</v>
      </c>
      <c r="G87" s="305" t="s">
        <v>5168</v>
      </c>
      <c r="H87" s="305" t="s">
        <v>5178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5144</v>
      </c>
      <c r="F88" s="300" t="s">
        <v>5145</v>
      </c>
      <c r="G88" s="305" t="s">
        <v>5170</v>
      </c>
      <c r="H88" s="305" t="s">
        <v>5171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5144</v>
      </c>
      <c r="F89" s="300" t="s">
        <v>5145</v>
      </c>
      <c r="G89" s="305" t="s">
        <v>5170</v>
      </c>
      <c r="H89" s="305" t="s">
        <v>5171</v>
      </c>
    </row>
    <row r="90" spans="1:8">
      <c r="A90" s="300" t="s">
        <v>940</v>
      </c>
      <c r="B90" s="300" t="s">
        <v>941</v>
      </c>
      <c r="C90" s="300" t="s">
        <v>1923</v>
      </c>
      <c r="D90" s="300" t="s">
        <v>1924</v>
      </c>
      <c r="E90" s="321" t="s">
        <v>5144</v>
      </c>
      <c r="F90" s="300" t="s">
        <v>5145</v>
      </c>
      <c r="G90" s="305" t="s">
        <v>5170</v>
      </c>
      <c r="H90" s="305" t="s">
        <v>5171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5146</v>
      </c>
      <c r="F91" s="300" t="s">
        <v>5147</v>
      </c>
      <c r="G91" s="305" t="s">
        <v>5168</v>
      </c>
      <c r="H91" s="305" t="s">
        <v>5178</v>
      </c>
    </row>
    <row r="92" spans="1:8">
      <c r="A92" s="300" t="s">
        <v>940</v>
      </c>
      <c r="B92" s="300" t="s">
        <v>941</v>
      </c>
      <c r="C92" s="300" t="s">
        <v>1925</v>
      </c>
      <c r="D92" s="300" t="s">
        <v>1926</v>
      </c>
      <c r="E92" s="321" t="s">
        <v>5146</v>
      </c>
      <c r="F92" s="300" t="s">
        <v>5147</v>
      </c>
      <c r="G92" s="305" t="s">
        <v>5168</v>
      </c>
      <c r="H92" s="305" t="s">
        <v>5178</v>
      </c>
    </row>
    <row r="93" spans="1:8">
      <c r="A93" s="300" t="s">
        <v>940</v>
      </c>
      <c r="B93" s="300" t="s">
        <v>941</v>
      </c>
      <c r="C93" s="300" t="s">
        <v>1927</v>
      </c>
      <c r="D93" s="300" t="s">
        <v>1928</v>
      </c>
      <c r="E93" s="321" t="s">
        <v>5146</v>
      </c>
      <c r="F93" s="300" t="s">
        <v>5147</v>
      </c>
      <c r="G93" s="305" t="s">
        <v>5168</v>
      </c>
      <c r="H93" s="305" t="s">
        <v>5178</v>
      </c>
    </row>
    <row r="94" spans="1:8">
      <c r="A94" s="300" t="s">
        <v>940</v>
      </c>
      <c r="B94" s="300" t="s">
        <v>941</v>
      </c>
      <c r="C94" s="300" t="s">
        <v>1929</v>
      </c>
      <c r="D94" s="300" t="s">
        <v>1930</v>
      </c>
      <c r="E94" s="321" t="s">
        <v>5146</v>
      </c>
      <c r="F94" s="300" t="s">
        <v>5147</v>
      </c>
      <c r="G94" s="305" t="s">
        <v>5168</v>
      </c>
      <c r="H94" s="305" t="s">
        <v>5178</v>
      </c>
    </row>
    <row r="95" spans="1:8">
      <c r="A95" s="300" t="s">
        <v>940</v>
      </c>
      <c r="B95" s="300" t="s">
        <v>941</v>
      </c>
      <c r="C95" s="300" t="s">
        <v>1931</v>
      </c>
      <c r="D95" s="300" t="s">
        <v>1932</v>
      </c>
      <c r="E95" s="321" t="s">
        <v>5146</v>
      </c>
      <c r="F95" s="300" t="s">
        <v>5147</v>
      </c>
      <c r="G95" s="305" t="s">
        <v>5168</v>
      </c>
      <c r="H95" s="305" t="s">
        <v>5178</v>
      </c>
    </row>
    <row r="96" spans="1:8">
      <c r="A96" s="300" t="s">
        <v>940</v>
      </c>
      <c r="B96" s="300" t="s">
        <v>941</v>
      </c>
      <c r="C96" s="300" t="s">
        <v>1933</v>
      </c>
      <c r="D96" s="300" t="s">
        <v>1934</v>
      </c>
      <c r="E96" s="321" t="s">
        <v>5146</v>
      </c>
      <c r="F96" s="300" t="s">
        <v>5147</v>
      </c>
      <c r="G96" s="305" t="s">
        <v>5168</v>
      </c>
      <c r="H96" s="305" t="s">
        <v>5178</v>
      </c>
    </row>
    <row r="97" spans="1:8">
      <c r="A97" s="300" t="s">
        <v>940</v>
      </c>
      <c r="B97" s="300" t="s">
        <v>941</v>
      </c>
      <c r="C97" s="300" t="s">
        <v>1935</v>
      </c>
      <c r="D97" s="300" t="s">
        <v>1936</v>
      </c>
      <c r="E97" s="321" t="s">
        <v>5146</v>
      </c>
      <c r="F97" s="300" t="s">
        <v>5147</v>
      </c>
      <c r="G97" s="305" t="s">
        <v>5168</v>
      </c>
      <c r="H97" s="305" t="s">
        <v>5178</v>
      </c>
    </row>
    <row r="98" spans="1:8">
      <c r="A98" s="300" t="s">
        <v>940</v>
      </c>
      <c r="B98" s="300" t="s">
        <v>941</v>
      </c>
      <c r="C98" s="300" t="s">
        <v>1937</v>
      </c>
      <c r="D98" s="300" t="s">
        <v>1938</v>
      </c>
      <c r="E98" s="321" t="s">
        <v>5146</v>
      </c>
      <c r="F98" s="300" t="s">
        <v>5147</v>
      </c>
      <c r="G98" s="305" t="s">
        <v>5168</v>
      </c>
      <c r="H98" s="305" t="s">
        <v>5178</v>
      </c>
    </row>
    <row r="99" spans="1:8">
      <c r="A99" s="300" t="s">
        <v>940</v>
      </c>
      <c r="B99" s="300" t="s">
        <v>941</v>
      </c>
      <c r="C99" s="300" t="s">
        <v>1939</v>
      </c>
      <c r="D99" s="300" t="s">
        <v>1940</v>
      </c>
      <c r="E99" s="321" t="s">
        <v>5144</v>
      </c>
      <c r="F99" s="300" t="s">
        <v>5145</v>
      </c>
      <c r="G99" s="305" t="s">
        <v>5170</v>
      </c>
      <c r="H99" s="305" t="s">
        <v>5171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5158</v>
      </c>
      <c r="F100" s="300" t="s">
        <v>5159</v>
      </c>
      <c r="G100" s="305" t="s">
        <v>5168</v>
      </c>
      <c r="H100" s="305" t="s">
        <v>5179</v>
      </c>
    </row>
    <row r="101" spans="1:8">
      <c r="A101" s="300" t="s">
        <v>940</v>
      </c>
      <c r="B101" s="300" t="s">
        <v>941</v>
      </c>
      <c r="C101" s="300" t="s">
        <v>1941</v>
      </c>
      <c r="D101" s="300" t="s">
        <v>1942</v>
      </c>
      <c r="E101" s="321" t="s">
        <v>5146</v>
      </c>
      <c r="F101" s="300" t="s">
        <v>5147</v>
      </c>
      <c r="G101" s="305" t="s">
        <v>5168</v>
      </c>
      <c r="H101" s="305" t="s">
        <v>5178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5144</v>
      </c>
      <c r="F102" s="300" t="s">
        <v>5145</v>
      </c>
      <c r="G102" s="305" t="s">
        <v>5170</v>
      </c>
      <c r="H102" s="305" t="s">
        <v>5171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5144</v>
      </c>
      <c r="F103" s="300" t="s">
        <v>5145</v>
      </c>
      <c r="G103" s="305" t="s">
        <v>5170</v>
      </c>
      <c r="H103" s="305" t="s">
        <v>5171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5146</v>
      </c>
      <c r="F104" s="300" t="s">
        <v>5147</v>
      </c>
      <c r="G104" s="305" t="s">
        <v>5168</v>
      </c>
      <c r="H104" s="305" t="s">
        <v>5178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5150</v>
      </c>
      <c r="F105" s="300" t="s">
        <v>5151</v>
      </c>
      <c r="G105" s="305" t="s">
        <v>5168</v>
      </c>
      <c r="H105" s="305" t="s">
        <v>5176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5144</v>
      </c>
      <c r="F106" s="300" t="s">
        <v>5145</v>
      </c>
      <c r="G106" s="305" t="s">
        <v>5170</v>
      </c>
      <c r="H106" s="305" t="s">
        <v>5171</v>
      </c>
    </row>
    <row r="107" spans="1:8">
      <c r="A107" s="300" t="s">
        <v>940</v>
      </c>
      <c r="B107" s="300" t="s">
        <v>941</v>
      </c>
      <c r="C107" s="300" t="s">
        <v>1943</v>
      </c>
      <c r="D107" s="300" t="s">
        <v>1944</v>
      </c>
      <c r="E107" s="321" t="s">
        <v>5146</v>
      </c>
      <c r="F107" s="300" t="s">
        <v>5147</v>
      </c>
      <c r="G107" s="305" t="s">
        <v>5168</v>
      </c>
      <c r="H107" s="305" t="s">
        <v>5178</v>
      </c>
    </row>
    <row r="108" spans="1:8">
      <c r="A108" s="300" t="s">
        <v>940</v>
      </c>
      <c r="B108" s="300" t="s">
        <v>941</v>
      </c>
      <c r="C108" s="300" t="s">
        <v>1945</v>
      </c>
      <c r="D108" s="300" t="s">
        <v>1946</v>
      </c>
      <c r="E108" s="321" t="s">
        <v>5146</v>
      </c>
      <c r="F108" s="300" t="s">
        <v>5147</v>
      </c>
      <c r="G108" s="305" t="s">
        <v>5168</v>
      </c>
      <c r="H108" s="305" t="s">
        <v>5178</v>
      </c>
    </row>
    <row r="109" spans="1:8">
      <c r="A109" s="300" t="s">
        <v>940</v>
      </c>
      <c r="B109" s="300" t="s">
        <v>941</v>
      </c>
      <c r="C109" s="300" t="s">
        <v>1947</v>
      </c>
      <c r="D109" s="300" t="s">
        <v>1948</v>
      </c>
      <c r="E109" s="321" t="s">
        <v>5146</v>
      </c>
      <c r="F109" s="300" t="s">
        <v>5147</v>
      </c>
      <c r="G109" s="305" t="s">
        <v>5168</v>
      </c>
      <c r="H109" s="305" t="s">
        <v>5178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5146</v>
      </c>
      <c r="F110" s="300" t="s">
        <v>5147</v>
      </c>
      <c r="G110" s="305" t="s">
        <v>5168</v>
      </c>
      <c r="H110" s="305" t="s">
        <v>5178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1949</v>
      </c>
      <c r="E111" s="321" t="s">
        <v>5146</v>
      </c>
      <c r="F111" s="300" t="s">
        <v>5147</v>
      </c>
      <c r="G111" s="305" t="s">
        <v>5168</v>
      </c>
      <c r="H111" s="305" t="s">
        <v>5178</v>
      </c>
    </row>
    <row r="112" spans="1:8">
      <c r="A112" s="300" t="s">
        <v>940</v>
      </c>
      <c r="B112" s="300" t="s">
        <v>941</v>
      </c>
      <c r="C112" s="300" t="s">
        <v>1950</v>
      </c>
      <c r="D112" s="300" t="s">
        <v>1951</v>
      </c>
      <c r="E112" s="321" t="s">
        <v>5146</v>
      </c>
      <c r="F112" s="300" t="s">
        <v>5147</v>
      </c>
      <c r="G112" s="305" t="s">
        <v>5168</v>
      </c>
      <c r="H112" s="305" t="s">
        <v>5178</v>
      </c>
    </row>
    <row r="113" spans="1:8">
      <c r="A113" s="300" t="s">
        <v>940</v>
      </c>
      <c r="B113" s="300" t="s">
        <v>941</v>
      </c>
      <c r="C113" s="300" t="s">
        <v>3468</v>
      </c>
      <c r="D113" s="300" t="s">
        <v>3469</v>
      </c>
      <c r="E113" s="321" t="s">
        <v>5144</v>
      </c>
      <c r="F113" s="300" t="s">
        <v>5145</v>
      </c>
      <c r="G113" s="305" t="s">
        <v>5170</v>
      </c>
      <c r="H113" s="305" t="s">
        <v>5171</v>
      </c>
    </row>
    <row r="114" spans="1:8">
      <c r="A114" s="300" t="s">
        <v>940</v>
      </c>
      <c r="B114" s="300" t="s">
        <v>941</v>
      </c>
      <c r="C114" s="300" t="s">
        <v>1952</v>
      </c>
      <c r="D114" s="300" t="s">
        <v>1953</v>
      </c>
      <c r="E114" s="321" t="s">
        <v>5142</v>
      </c>
      <c r="F114" s="300" t="s">
        <v>5143</v>
      </c>
      <c r="G114" s="305" t="s">
        <v>5168</v>
      </c>
      <c r="H114" s="305" t="s">
        <v>5175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5146</v>
      </c>
      <c r="F115" s="300" t="s">
        <v>5147</v>
      </c>
      <c r="G115" s="305" t="s">
        <v>5168</v>
      </c>
      <c r="H115" s="305" t="s">
        <v>5178</v>
      </c>
    </row>
    <row r="116" spans="1:8">
      <c r="A116" s="300" t="s">
        <v>940</v>
      </c>
      <c r="B116" s="300" t="s">
        <v>941</v>
      </c>
      <c r="C116" s="300" t="s">
        <v>1954</v>
      </c>
      <c r="D116" s="300" t="s">
        <v>1955</v>
      </c>
      <c r="E116" s="321" t="s">
        <v>5146</v>
      </c>
      <c r="F116" s="300" t="s">
        <v>5147</v>
      </c>
      <c r="G116" s="305" t="s">
        <v>5168</v>
      </c>
      <c r="H116" s="305" t="s">
        <v>5178</v>
      </c>
    </row>
    <row r="117" spans="1:8">
      <c r="A117" s="300" t="s">
        <v>940</v>
      </c>
      <c r="B117" s="300" t="s">
        <v>941</v>
      </c>
      <c r="C117" s="300" t="s">
        <v>1956</v>
      </c>
      <c r="D117" s="300" t="s">
        <v>1957</v>
      </c>
      <c r="E117" s="321" t="s">
        <v>5144</v>
      </c>
      <c r="F117" s="300" t="s">
        <v>5145</v>
      </c>
      <c r="G117" s="305" t="s">
        <v>5170</v>
      </c>
      <c r="H117" s="305" t="s">
        <v>5171</v>
      </c>
    </row>
    <row r="118" spans="1:8">
      <c r="A118" s="300" t="s">
        <v>940</v>
      </c>
      <c r="B118" s="300" t="s">
        <v>941</v>
      </c>
      <c r="C118" s="300" t="s">
        <v>1974</v>
      </c>
      <c r="D118" s="300" t="s">
        <v>1975</v>
      </c>
      <c r="E118" s="321" t="s">
        <v>5142</v>
      </c>
      <c r="F118" s="300" t="s">
        <v>5143</v>
      </c>
      <c r="G118" s="305" t="s">
        <v>5168</v>
      </c>
      <c r="H118" s="305" t="s">
        <v>5175</v>
      </c>
    </row>
    <row r="119" spans="1:8">
      <c r="A119" s="300" t="s">
        <v>940</v>
      </c>
      <c r="B119" s="300" t="s">
        <v>941</v>
      </c>
      <c r="C119" s="300" t="s">
        <v>1976</v>
      </c>
      <c r="D119" s="300" t="s">
        <v>1977</v>
      </c>
      <c r="E119" s="321" t="s">
        <v>5158</v>
      </c>
      <c r="F119" s="300" t="s">
        <v>5159</v>
      </c>
      <c r="G119" s="305" t="s">
        <v>5168</v>
      </c>
      <c r="H119" s="305" t="s">
        <v>5179</v>
      </c>
    </row>
    <row r="120" spans="1:8">
      <c r="A120" s="300" t="s">
        <v>940</v>
      </c>
      <c r="B120" s="300" t="s">
        <v>941</v>
      </c>
      <c r="C120" s="300" t="s">
        <v>1978</v>
      </c>
      <c r="D120" s="300" t="s">
        <v>1979</v>
      </c>
      <c r="E120" s="321" t="s">
        <v>5148</v>
      </c>
      <c r="F120" s="300" t="s">
        <v>5149</v>
      </c>
      <c r="G120" s="305" t="s">
        <v>5168</v>
      </c>
      <c r="H120" s="305" t="s">
        <v>5177</v>
      </c>
    </row>
    <row r="121" spans="1:8">
      <c r="A121" s="300" t="s">
        <v>940</v>
      </c>
      <c r="B121" s="300" t="s">
        <v>941</v>
      </c>
      <c r="C121" s="300" t="s">
        <v>1980</v>
      </c>
      <c r="D121" s="300" t="s">
        <v>1981</v>
      </c>
      <c r="E121" s="321" t="s">
        <v>5154</v>
      </c>
      <c r="F121" s="300" t="s">
        <v>5155</v>
      </c>
      <c r="G121" s="305" t="s">
        <v>5168</v>
      </c>
      <c r="H121" s="305" t="s">
        <v>5175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5144</v>
      </c>
      <c r="F122" s="300" t="s">
        <v>5145</v>
      </c>
      <c r="G122" s="305" t="s">
        <v>5170</v>
      </c>
      <c r="H122" s="305" t="s">
        <v>5171</v>
      </c>
    </row>
    <row r="123" spans="1:8">
      <c r="A123" s="300" t="s">
        <v>940</v>
      </c>
      <c r="B123" s="300" t="s">
        <v>941</v>
      </c>
      <c r="C123" s="300" t="s">
        <v>1982</v>
      </c>
      <c r="D123" s="300" t="s">
        <v>3470</v>
      </c>
      <c r="E123" s="321" t="s">
        <v>5146</v>
      </c>
      <c r="F123" s="300" t="s">
        <v>5147</v>
      </c>
      <c r="G123" s="305" t="s">
        <v>5168</v>
      </c>
      <c r="H123" s="305" t="s">
        <v>5178</v>
      </c>
    </row>
    <row r="124" spans="1:8">
      <c r="A124" s="300" t="s">
        <v>940</v>
      </c>
      <c r="B124" s="300" t="s">
        <v>941</v>
      </c>
      <c r="C124" s="300" t="s">
        <v>1983</v>
      </c>
      <c r="D124" s="300" t="s">
        <v>1984</v>
      </c>
      <c r="E124" s="321" t="s">
        <v>5142</v>
      </c>
      <c r="F124" s="300" t="s">
        <v>5143</v>
      </c>
      <c r="G124" s="305" t="s">
        <v>5168</v>
      </c>
      <c r="H124" s="305" t="s">
        <v>5175</v>
      </c>
    </row>
    <row r="125" spans="1:8">
      <c r="A125" s="300" t="s">
        <v>940</v>
      </c>
      <c r="B125" s="300" t="s">
        <v>941</v>
      </c>
      <c r="C125" s="300" t="s">
        <v>1985</v>
      </c>
      <c r="D125" s="300" t="s">
        <v>3471</v>
      </c>
      <c r="E125" s="321" t="s">
        <v>5158</v>
      </c>
      <c r="F125" s="300" t="s">
        <v>5159</v>
      </c>
      <c r="G125" s="305" t="s">
        <v>5168</v>
      </c>
      <c r="H125" s="305" t="s">
        <v>5179</v>
      </c>
    </row>
    <row r="126" spans="1:8">
      <c r="A126" s="300" t="s">
        <v>940</v>
      </c>
      <c r="B126" s="300" t="s">
        <v>941</v>
      </c>
      <c r="C126" s="300" t="s">
        <v>3472</v>
      </c>
      <c r="D126" s="300" t="s">
        <v>3473</v>
      </c>
      <c r="E126" s="321" t="s">
        <v>5144</v>
      </c>
      <c r="F126" s="300" t="s">
        <v>5145</v>
      </c>
      <c r="G126" s="305" t="s">
        <v>5170</v>
      </c>
      <c r="H126" s="305" t="s">
        <v>5171</v>
      </c>
    </row>
    <row r="127" spans="1:8">
      <c r="A127" s="300" t="s">
        <v>940</v>
      </c>
      <c r="B127" s="300" t="s">
        <v>941</v>
      </c>
      <c r="C127" s="300" t="s">
        <v>1986</v>
      </c>
      <c r="D127" s="300" t="s">
        <v>1987</v>
      </c>
      <c r="E127" s="321" t="s">
        <v>5146</v>
      </c>
      <c r="F127" s="300" t="s">
        <v>5147</v>
      </c>
      <c r="G127" s="305" t="s">
        <v>5168</v>
      </c>
      <c r="H127" s="305" t="s">
        <v>5178</v>
      </c>
    </row>
    <row r="128" spans="1:8">
      <c r="A128" s="300" t="s">
        <v>940</v>
      </c>
      <c r="B128" s="300" t="s">
        <v>941</v>
      </c>
      <c r="C128" s="300" t="s">
        <v>1988</v>
      </c>
      <c r="D128" s="300" t="s">
        <v>1989</v>
      </c>
      <c r="E128" s="321" t="s">
        <v>5150</v>
      </c>
      <c r="F128" s="300" t="s">
        <v>5151</v>
      </c>
      <c r="G128" s="305" t="s">
        <v>5168</v>
      </c>
      <c r="H128" s="305" t="s">
        <v>5176</v>
      </c>
    </row>
    <row r="129" spans="1:8">
      <c r="A129" s="300" t="s">
        <v>940</v>
      </c>
      <c r="B129" s="300" t="s">
        <v>941</v>
      </c>
      <c r="C129" s="300" t="s">
        <v>1990</v>
      </c>
      <c r="D129" s="300" t="s">
        <v>1991</v>
      </c>
      <c r="E129" s="321" t="s">
        <v>5144</v>
      </c>
      <c r="F129" s="300" t="s">
        <v>5145</v>
      </c>
      <c r="G129" s="305" t="s">
        <v>5170</v>
      </c>
      <c r="H129" s="305" t="s">
        <v>5171</v>
      </c>
    </row>
    <row r="130" spans="1:8">
      <c r="A130" s="300" t="s">
        <v>940</v>
      </c>
      <c r="B130" s="300" t="s">
        <v>941</v>
      </c>
      <c r="C130" s="300" t="s">
        <v>3474</v>
      </c>
      <c r="D130" s="300" t="s">
        <v>3475</v>
      </c>
      <c r="E130" s="321" t="s">
        <v>5158</v>
      </c>
      <c r="F130" s="300" t="s">
        <v>5159</v>
      </c>
      <c r="G130" s="305" t="s">
        <v>5168</v>
      </c>
      <c r="H130" s="305" t="s">
        <v>5179</v>
      </c>
    </row>
    <row r="131" spans="1:8">
      <c r="A131" s="300" t="s">
        <v>940</v>
      </c>
      <c r="B131" s="300" t="s">
        <v>941</v>
      </c>
      <c r="C131" s="300" t="s">
        <v>1995</v>
      </c>
      <c r="D131" s="300" t="s">
        <v>1996</v>
      </c>
      <c r="E131" s="321" t="s">
        <v>5158</v>
      </c>
      <c r="F131" s="300" t="s">
        <v>5159</v>
      </c>
      <c r="G131" s="305" t="s">
        <v>5168</v>
      </c>
      <c r="H131" s="305" t="s">
        <v>5179</v>
      </c>
    </row>
    <row r="132" spans="1:8">
      <c r="A132" s="300" t="s">
        <v>940</v>
      </c>
      <c r="B132" s="300" t="s">
        <v>941</v>
      </c>
      <c r="C132" s="300" t="s">
        <v>1995</v>
      </c>
      <c r="D132" s="300" t="s">
        <v>1996</v>
      </c>
      <c r="E132" s="321" t="s">
        <v>5146</v>
      </c>
      <c r="F132" s="300" t="s">
        <v>5147</v>
      </c>
      <c r="G132" s="305" t="s">
        <v>5168</v>
      </c>
      <c r="H132" s="305" t="s">
        <v>5178</v>
      </c>
    </row>
    <row r="133" spans="1:8">
      <c r="A133" s="300" t="s">
        <v>940</v>
      </c>
      <c r="B133" s="300" t="s">
        <v>941</v>
      </c>
      <c r="C133" s="300" t="s">
        <v>1997</v>
      </c>
      <c r="D133" s="300" t="s">
        <v>3476</v>
      </c>
      <c r="E133" s="321" t="s">
        <v>5146</v>
      </c>
      <c r="F133" s="300" t="s">
        <v>5147</v>
      </c>
      <c r="G133" s="305" t="s">
        <v>5168</v>
      </c>
      <c r="H133" s="305" t="s">
        <v>5178</v>
      </c>
    </row>
    <row r="134" spans="1:8">
      <c r="A134" s="300" t="s">
        <v>940</v>
      </c>
      <c r="B134" s="300" t="s">
        <v>941</v>
      </c>
      <c r="C134" s="300" t="s">
        <v>1998</v>
      </c>
      <c r="D134" s="300" t="s">
        <v>3477</v>
      </c>
      <c r="E134" s="321" t="s">
        <v>5154</v>
      </c>
      <c r="F134" s="300" t="s">
        <v>5155</v>
      </c>
      <c r="G134" s="305" t="s">
        <v>5168</v>
      </c>
      <c r="H134" s="305" t="s">
        <v>5175</v>
      </c>
    </row>
    <row r="135" spans="1:8">
      <c r="A135" s="300" t="s">
        <v>940</v>
      </c>
      <c r="B135" s="300" t="s">
        <v>941</v>
      </c>
      <c r="C135" s="300" t="s">
        <v>3478</v>
      </c>
      <c r="D135" s="300" t="s">
        <v>3479</v>
      </c>
      <c r="E135" s="321" t="s">
        <v>5144</v>
      </c>
      <c r="F135" s="300" t="s">
        <v>5145</v>
      </c>
      <c r="G135" s="305" t="s">
        <v>5170</v>
      </c>
      <c r="H135" s="305" t="s">
        <v>5171</v>
      </c>
    </row>
    <row r="136" spans="1:8">
      <c r="A136" s="300" t="s">
        <v>940</v>
      </c>
      <c r="B136" s="300" t="s">
        <v>941</v>
      </c>
      <c r="C136" s="300" t="s">
        <v>2001</v>
      </c>
      <c r="D136" s="300" t="s">
        <v>2002</v>
      </c>
      <c r="E136" s="321" t="s">
        <v>5142</v>
      </c>
      <c r="F136" s="300" t="s">
        <v>5143</v>
      </c>
      <c r="G136" s="305" t="s">
        <v>5168</v>
      </c>
      <c r="H136" s="305" t="s">
        <v>5175</v>
      </c>
    </row>
    <row r="137" spans="1:8">
      <c r="A137" s="300" t="s">
        <v>940</v>
      </c>
      <c r="B137" s="300" t="s">
        <v>941</v>
      </c>
      <c r="C137" s="300" t="s">
        <v>2003</v>
      </c>
      <c r="D137" s="300" t="s">
        <v>2004</v>
      </c>
      <c r="E137" s="321" t="s">
        <v>5162</v>
      </c>
      <c r="F137" s="300" t="s">
        <v>5163</v>
      </c>
      <c r="G137" s="305" t="s">
        <v>5168</v>
      </c>
      <c r="H137" s="305" t="s">
        <v>5180</v>
      </c>
    </row>
    <row r="138" spans="1:8">
      <c r="A138" s="300" t="s">
        <v>940</v>
      </c>
      <c r="B138" s="300" t="s">
        <v>941</v>
      </c>
      <c r="C138" s="300" t="s">
        <v>2006</v>
      </c>
      <c r="D138" s="300" t="s">
        <v>2007</v>
      </c>
      <c r="E138" s="321" t="s">
        <v>5142</v>
      </c>
      <c r="F138" s="300" t="s">
        <v>5143</v>
      </c>
      <c r="G138" s="305" t="s">
        <v>5168</v>
      </c>
      <c r="H138" s="305" t="s">
        <v>5175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5158</v>
      </c>
      <c r="F139" s="300" t="s">
        <v>5159</v>
      </c>
      <c r="G139" s="305" t="s">
        <v>5168</v>
      </c>
      <c r="H139" s="305" t="s">
        <v>5179</v>
      </c>
    </row>
    <row r="140" spans="1:8">
      <c r="A140" s="300" t="s">
        <v>940</v>
      </c>
      <c r="B140" s="300" t="s">
        <v>941</v>
      </c>
      <c r="C140" s="300" t="s">
        <v>2008</v>
      </c>
      <c r="D140" s="300" t="s">
        <v>1993</v>
      </c>
      <c r="E140" s="321" t="s">
        <v>5146</v>
      </c>
      <c r="F140" s="300" t="s">
        <v>5147</v>
      </c>
      <c r="G140" s="305" t="s">
        <v>5168</v>
      </c>
      <c r="H140" s="305" t="s">
        <v>5178</v>
      </c>
    </row>
    <row r="141" spans="1:8">
      <c r="A141" s="300" t="s">
        <v>940</v>
      </c>
      <c r="B141" s="300" t="s">
        <v>941</v>
      </c>
      <c r="C141" s="300" t="s">
        <v>2009</v>
      </c>
      <c r="D141" s="300" t="s">
        <v>3480</v>
      </c>
      <c r="E141" s="321" t="s">
        <v>5142</v>
      </c>
      <c r="F141" s="300" t="s">
        <v>5143</v>
      </c>
      <c r="G141" s="305" t="s">
        <v>5168</v>
      </c>
      <c r="H141" s="305" t="s">
        <v>5175</v>
      </c>
    </row>
    <row r="142" spans="1:8">
      <c r="A142" s="300" t="s">
        <v>940</v>
      </c>
      <c r="B142" s="300" t="s">
        <v>941</v>
      </c>
      <c r="C142" s="300" t="s">
        <v>3481</v>
      </c>
      <c r="D142" s="300" t="s">
        <v>3482</v>
      </c>
      <c r="E142" s="321" t="s">
        <v>5144</v>
      </c>
      <c r="F142" s="300" t="s">
        <v>5145</v>
      </c>
      <c r="G142" s="305" t="s">
        <v>5170</v>
      </c>
      <c r="H142" s="305" t="s">
        <v>5171</v>
      </c>
    </row>
    <row r="143" spans="1:8">
      <c r="A143" s="300" t="s">
        <v>940</v>
      </c>
      <c r="B143" s="300" t="s">
        <v>941</v>
      </c>
      <c r="C143" s="300" t="s">
        <v>3483</v>
      </c>
      <c r="D143" s="300" t="s">
        <v>3484</v>
      </c>
      <c r="E143" s="321" t="s">
        <v>5146</v>
      </c>
      <c r="F143" s="300" t="s">
        <v>5147</v>
      </c>
      <c r="G143" s="305" t="s">
        <v>5168</v>
      </c>
      <c r="H143" s="305" t="s">
        <v>5178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5162</v>
      </c>
      <c r="F144" s="300" t="s">
        <v>5163</v>
      </c>
      <c r="G144" s="305" t="s">
        <v>5168</v>
      </c>
      <c r="H144" s="305" t="s">
        <v>5180</v>
      </c>
    </row>
    <row r="145" spans="1:8">
      <c r="A145" s="300" t="s">
        <v>940</v>
      </c>
      <c r="B145" s="300" t="s">
        <v>941</v>
      </c>
      <c r="C145" s="300" t="s">
        <v>3485</v>
      </c>
      <c r="D145" s="300" t="s">
        <v>3486</v>
      </c>
      <c r="E145" s="321" t="s">
        <v>5146</v>
      </c>
      <c r="F145" s="300" t="s">
        <v>5147</v>
      </c>
      <c r="G145" s="305" t="s">
        <v>5168</v>
      </c>
      <c r="H145" s="305" t="s">
        <v>5178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5150</v>
      </c>
      <c r="F146" s="300" t="s">
        <v>5151</v>
      </c>
      <c r="G146" s="305" t="s">
        <v>5168</v>
      </c>
      <c r="H146" s="305" t="s">
        <v>5176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5150</v>
      </c>
      <c r="F147" s="300" t="s">
        <v>5151</v>
      </c>
      <c r="G147" s="305" t="s">
        <v>5168</v>
      </c>
      <c r="H147" s="305" t="s">
        <v>5176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5150</v>
      </c>
      <c r="F148" s="300" t="s">
        <v>5151</v>
      </c>
      <c r="G148" s="305" t="s">
        <v>5168</v>
      </c>
      <c r="H148" s="305" t="s">
        <v>5176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5150</v>
      </c>
      <c r="F149" s="300" t="s">
        <v>5151</v>
      </c>
      <c r="G149" s="305" t="s">
        <v>5168</v>
      </c>
      <c r="H149" s="305" t="s">
        <v>5176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5150</v>
      </c>
      <c r="F150" s="300" t="s">
        <v>5151</v>
      </c>
      <c r="G150" s="305" t="s">
        <v>5168</v>
      </c>
      <c r="H150" s="305" t="s">
        <v>5176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5150</v>
      </c>
      <c r="F151" s="300" t="s">
        <v>5151</v>
      </c>
      <c r="G151" s="305" t="s">
        <v>5168</v>
      </c>
      <c r="H151" s="305" t="s">
        <v>5176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5150</v>
      </c>
      <c r="F152" s="300" t="s">
        <v>5151</v>
      </c>
      <c r="G152" s="305" t="s">
        <v>5168</v>
      </c>
      <c r="H152" s="305" t="s">
        <v>5176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5150</v>
      </c>
      <c r="F153" s="300" t="s">
        <v>5151</v>
      </c>
      <c r="G153" s="305" t="s">
        <v>5168</v>
      </c>
      <c r="H153" s="305" t="s">
        <v>5176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5150</v>
      </c>
      <c r="F154" s="300" t="s">
        <v>5151</v>
      </c>
      <c r="G154" s="305" t="s">
        <v>5168</v>
      </c>
      <c r="H154" s="305" t="s">
        <v>5176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5150</v>
      </c>
      <c r="F155" s="300" t="s">
        <v>5151</v>
      </c>
      <c r="G155" s="305" t="s">
        <v>5168</v>
      </c>
      <c r="H155" s="305" t="s">
        <v>5176</v>
      </c>
    </row>
    <row r="156" spans="1:8">
      <c r="A156" s="300" t="s">
        <v>44</v>
      </c>
      <c r="B156" s="300" t="s">
        <v>45</v>
      </c>
      <c r="C156" s="300" t="s">
        <v>1874</v>
      </c>
      <c r="D156" s="300" t="s">
        <v>933</v>
      </c>
      <c r="E156" s="321" t="s">
        <v>5150</v>
      </c>
      <c r="F156" s="300" t="s">
        <v>5151</v>
      </c>
      <c r="G156" s="305" t="s">
        <v>5168</v>
      </c>
      <c r="H156" s="305" t="s">
        <v>5176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5150</v>
      </c>
      <c r="F157" s="300" t="s">
        <v>5151</v>
      </c>
      <c r="G157" s="305" t="s">
        <v>5168</v>
      </c>
      <c r="H157" s="305" t="s">
        <v>5176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5150</v>
      </c>
      <c r="F158" s="300" t="s">
        <v>5151</v>
      </c>
      <c r="G158" s="305" t="s">
        <v>5168</v>
      </c>
      <c r="H158" s="305" t="s">
        <v>5176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5150</v>
      </c>
      <c r="F159" s="300" t="s">
        <v>5151</v>
      </c>
      <c r="G159" s="305" t="s">
        <v>5168</v>
      </c>
      <c r="H159" s="305" t="s">
        <v>5176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5150</v>
      </c>
      <c r="F160" s="300" t="s">
        <v>5151</v>
      </c>
      <c r="G160" s="305" t="s">
        <v>5168</v>
      </c>
      <c r="H160" s="305" t="s">
        <v>5176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5150</v>
      </c>
      <c r="F161" s="300" t="s">
        <v>5151</v>
      </c>
      <c r="G161" s="305" t="s">
        <v>5168</v>
      </c>
      <c r="H161" s="305" t="s">
        <v>5176</v>
      </c>
    </row>
    <row r="162" spans="1:8">
      <c r="A162" s="300" t="s">
        <v>44</v>
      </c>
      <c r="B162" s="300" t="s">
        <v>45</v>
      </c>
      <c r="C162" s="300" t="s">
        <v>1909</v>
      </c>
      <c r="D162" s="300" t="s">
        <v>1910</v>
      </c>
      <c r="E162" s="321" t="s">
        <v>5150</v>
      </c>
      <c r="F162" s="300" t="s">
        <v>5151</v>
      </c>
      <c r="G162" s="305" t="s">
        <v>5168</v>
      </c>
      <c r="H162" s="305" t="s">
        <v>5176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5150</v>
      </c>
      <c r="F163" s="300" t="s">
        <v>5151</v>
      </c>
      <c r="G163" s="305" t="s">
        <v>5168</v>
      </c>
      <c r="H163" s="305" t="s">
        <v>5176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5150</v>
      </c>
      <c r="F164" s="300" t="s">
        <v>5151</v>
      </c>
      <c r="G164" s="305" t="s">
        <v>5168</v>
      </c>
      <c r="H164" s="305" t="s">
        <v>5176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5150</v>
      </c>
      <c r="F165" s="300" t="s">
        <v>5151</v>
      </c>
      <c r="G165" s="305" t="s">
        <v>5168</v>
      </c>
      <c r="H165" s="305" t="s">
        <v>5176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1911</v>
      </c>
      <c r="E166" s="321" t="s">
        <v>5150</v>
      </c>
      <c r="F166" s="300" t="s">
        <v>5151</v>
      </c>
      <c r="G166" s="305" t="s">
        <v>5168</v>
      </c>
      <c r="H166" s="305" t="s">
        <v>5176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1912</v>
      </c>
      <c r="E167" s="321" t="s">
        <v>5150</v>
      </c>
      <c r="F167" s="300" t="s">
        <v>5151</v>
      </c>
      <c r="G167" s="305" t="s">
        <v>5168</v>
      </c>
      <c r="H167" s="305" t="s">
        <v>5176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5150</v>
      </c>
      <c r="F168" s="300" t="s">
        <v>5151</v>
      </c>
      <c r="G168" s="305" t="s">
        <v>5168</v>
      </c>
      <c r="H168" s="305" t="s">
        <v>5176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5150</v>
      </c>
      <c r="F169" s="300" t="s">
        <v>5151</v>
      </c>
      <c r="G169" s="305" t="s">
        <v>5168</v>
      </c>
      <c r="H169" s="305" t="s">
        <v>5176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5160</v>
      </c>
      <c r="F170" s="300" t="s">
        <v>5161</v>
      </c>
      <c r="G170" s="305" t="s">
        <v>5168</v>
      </c>
      <c r="H170" s="305" t="s">
        <v>5181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5150</v>
      </c>
      <c r="F171" s="300" t="s">
        <v>5151</v>
      </c>
      <c r="G171" s="305" t="s">
        <v>5168</v>
      </c>
      <c r="H171" s="305" t="s">
        <v>5176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5150</v>
      </c>
      <c r="F172" s="300" t="s">
        <v>5151</v>
      </c>
      <c r="G172" s="305" t="s">
        <v>5168</v>
      </c>
      <c r="H172" s="305" t="s">
        <v>5176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5150</v>
      </c>
      <c r="F173" s="300" t="s">
        <v>5151</v>
      </c>
      <c r="G173" s="305" t="s">
        <v>5168</v>
      </c>
      <c r="H173" s="305" t="s">
        <v>5176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5150</v>
      </c>
      <c r="F174" s="300" t="s">
        <v>5151</v>
      </c>
      <c r="G174" s="305" t="s">
        <v>5168</v>
      </c>
      <c r="H174" s="305" t="s">
        <v>5176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5150</v>
      </c>
      <c r="F175" s="300" t="s">
        <v>5151</v>
      </c>
      <c r="G175" s="305" t="s">
        <v>5168</v>
      </c>
      <c r="H175" s="305" t="s">
        <v>5176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5150</v>
      </c>
      <c r="F176" s="300" t="s">
        <v>5151</v>
      </c>
      <c r="G176" s="305" t="s">
        <v>5168</v>
      </c>
      <c r="H176" s="305" t="s">
        <v>5176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5150</v>
      </c>
      <c r="F177" s="300" t="s">
        <v>5151</v>
      </c>
      <c r="G177" s="305" t="s">
        <v>5168</v>
      </c>
      <c r="H177" s="305" t="s">
        <v>5176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5150</v>
      </c>
      <c r="F178" s="300" t="s">
        <v>5151</v>
      </c>
      <c r="G178" s="305" t="s">
        <v>5168</v>
      </c>
      <c r="H178" s="305" t="s">
        <v>5176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5150</v>
      </c>
      <c r="F179" s="300" t="s">
        <v>5151</v>
      </c>
      <c r="G179" s="305" t="s">
        <v>5168</v>
      </c>
      <c r="H179" s="305" t="s">
        <v>5176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5150</v>
      </c>
      <c r="F180" s="300" t="s">
        <v>5151</v>
      </c>
      <c r="G180" s="305" t="s">
        <v>5168</v>
      </c>
      <c r="H180" s="305" t="s">
        <v>5176</v>
      </c>
    </row>
    <row r="181" spans="1:8">
      <c r="A181" s="300" t="s">
        <v>44</v>
      </c>
      <c r="B181" s="300" t="s">
        <v>45</v>
      </c>
      <c r="C181" s="300" t="s">
        <v>1913</v>
      </c>
      <c r="D181" s="300" t="s">
        <v>1914</v>
      </c>
      <c r="E181" s="321" t="s">
        <v>5150</v>
      </c>
      <c r="F181" s="300" t="s">
        <v>5151</v>
      </c>
      <c r="G181" s="305" t="s">
        <v>5168</v>
      </c>
      <c r="H181" s="305" t="s">
        <v>5176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5150</v>
      </c>
      <c r="F182" s="300" t="s">
        <v>5151</v>
      </c>
      <c r="G182" s="305" t="s">
        <v>5168</v>
      </c>
      <c r="H182" s="305" t="s">
        <v>5176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1915</v>
      </c>
      <c r="E183" s="321" t="s">
        <v>5150</v>
      </c>
      <c r="F183" s="300" t="s">
        <v>5151</v>
      </c>
      <c r="G183" s="305" t="s">
        <v>5168</v>
      </c>
      <c r="H183" s="305" t="s">
        <v>5176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1916</v>
      </c>
      <c r="E184" s="321" t="s">
        <v>5150</v>
      </c>
      <c r="F184" s="300" t="s">
        <v>5151</v>
      </c>
      <c r="G184" s="305" t="s">
        <v>5168</v>
      </c>
      <c r="H184" s="305" t="s">
        <v>5176</v>
      </c>
    </row>
    <row r="185" spans="1:8">
      <c r="A185" s="300" t="s">
        <v>44</v>
      </c>
      <c r="B185" s="300" t="s">
        <v>45</v>
      </c>
      <c r="C185" s="300" t="s">
        <v>1917</v>
      </c>
      <c r="D185" s="300" t="s">
        <v>1918</v>
      </c>
      <c r="E185" s="321" t="s">
        <v>5150</v>
      </c>
      <c r="F185" s="300" t="s">
        <v>5151</v>
      </c>
      <c r="G185" s="305" t="s">
        <v>5168</v>
      </c>
      <c r="H185" s="305" t="s">
        <v>5176</v>
      </c>
    </row>
    <row r="186" spans="1:8">
      <c r="A186" s="300" t="s">
        <v>44</v>
      </c>
      <c r="B186" s="300" t="s">
        <v>45</v>
      </c>
      <c r="C186" s="300" t="s">
        <v>1919</v>
      </c>
      <c r="D186" s="300" t="s">
        <v>1920</v>
      </c>
      <c r="E186" s="321" t="s">
        <v>5150</v>
      </c>
      <c r="F186" s="300" t="s">
        <v>5151</v>
      </c>
      <c r="G186" s="305" t="s">
        <v>5168</v>
      </c>
      <c r="H186" s="305" t="s">
        <v>5176</v>
      </c>
    </row>
    <row r="187" spans="1:8">
      <c r="A187" s="300" t="s">
        <v>44</v>
      </c>
      <c r="B187" s="300" t="s">
        <v>45</v>
      </c>
      <c r="C187" s="300" t="s">
        <v>3487</v>
      </c>
      <c r="D187" s="300" t="s">
        <v>3488</v>
      </c>
      <c r="E187" s="321" t="s">
        <v>5150</v>
      </c>
      <c r="F187" s="300" t="s">
        <v>5151</v>
      </c>
      <c r="G187" s="305" t="s">
        <v>5168</v>
      </c>
      <c r="H187" s="305" t="s">
        <v>5176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5150</v>
      </c>
      <c r="F188" s="300" t="s">
        <v>5151</v>
      </c>
      <c r="G188" s="305" t="s">
        <v>5168</v>
      </c>
      <c r="H188" s="305" t="s">
        <v>5176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5150</v>
      </c>
      <c r="F189" s="300" t="s">
        <v>5151</v>
      </c>
      <c r="G189" s="305" t="s">
        <v>5168</v>
      </c>
      <c r="H189" s="305" t="s">
        <v>5176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5150</v>
      </c>
      <c r="F190" s="300" t="s">
        <v>5151</v>
      </c>
      <c r="G190" s="305" t="s">
        <v>5168</v>
      </c>
      <c r="H190" s="305" t="s">
        <v>5176</v>
      </c>
    </row>
    <row r="191" spans="1:8">
      <c r="A191" s="300" t="s">
        <v>44</v>
      </c>
      <c r="B191" s="300" t="s">
        <v>45</v>
      </c>
      <c r="C191" s="300" t="s">
        <v>1999</v>
      </c>
      <c r="D191" s="300" t="s">
        <v>1993</v>
      </c>
      <c r="E191" s="321" t="s">
        <v>5150</v>
      </c>
      <c r="F191" s="300" t="s">
        <v>5151</v>
      </c>
      <c r="G191" s="305" t="s">
        <v>5168</v>
      </c>
      <c r="H191" s="305" t="s">
        <v>5176</v>
      </c>
    </row>
    <row r="192" spans="1:8">
      <c r="A192" s="300" t="s">
        <v>44</v>
      </c>
      <c r="B192" s="300" t="s">
        <v>45</v>
      </c>
      <c r="C192" s="300" t="s">
        <v>2000</v>
      </c>
      <c r="D192" s="300" t="s">
        <v>3476</v>
      </c>
      <c r="E192" s="321" t="s">
        <v>5150</v>
      </c>
      <c r="F192" s="300" t="s">
        <v>5151</v>
      </c>
      <c r="G192" s="305" t="s">
        <v>5168</v>
      </c>
      <c r="H192" s="305" t="s">
        <v>5176</v>
      </c>
    </row>
    <row r="193" spans="1:8">
      <c r="A193" s="300" t="s">
        <v>44</v>
      </c>
      <c r="B193" s="300" t="s">
        <v>45</v>
      </c>
      <c r="C193" s="300" t="s">
        <v>3489</v>
      </c>
      <c r="D193" s="300" t="s">
        <v>3490</v>
      </c>
      <c r="E193" s="321" t="s">
        <v>5150</v>
      </c>
      <c r="F193" s="300" t="s">
        <v>5151</v>
      </c>
      <c r="G193" s="305" t="s">
        <v>5168</v>
      </c>
      <c r="H193" s="305" t="s">
        <v>5176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5144</v>
      </c>
      <c r="F194" s="300" t="s">
        <v>5145</v>
      </c>
      <c r="G194" s="305" t="s">
        <v>5170</v>
      </c>
      <c r="H194" s="305" t="s">
        <v>5171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5144</v>
      </c>
      <c r="F195" s="300" t="s">
        <v>5145</v>
      </c>
      <c r="G195" s="305" t="s">
        <v>5170</v>
      </c>
      <c r="H195" s="305" t="s">
        <v>5171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5144</v>
      </c>
      <c r="F196" s="300" t="s">
        <v>5145</v>
      </c>
      <c r="G196" s="305" t="s">
        <v>5170</v>
      </c>
      <c r="H196" s="305" t="s">
        <v>5171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5144</v>
      </c>
      <c r="F197" s="300" t="s">
        <v>5145</v>
      </c>
      <c r="G197" s="305" t="s">
        <v>5170</v>
      </c>
      <c r="H197" s="305" t="s">
        <v>5171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5144</v>
      </c>
      <c r="F198" s="300" t="s">
        <v>5145</v>
      </c>
      <c r="G198" s="305" t="s">
        <v>5170</v>
      </c>
      <c r="H198" s="305" t="s">
        <v>5171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5144</v>
      </c>
      <c r="F199" s="300" t="s">
        <v>5145</v>
      </c>
      <c r="G199" s="305" t="s">
        <v>5170</v>
      </c>
      <c r="H199" s="305" t="s">
        <v>5171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5144</v>
      </c>
      <c r="F200" s="300" t="s">
        <v>5145</v>
      </c>
      <c r="G200" s="305" t="s">
        <v>5170</v>
      </c>
      <c r="H200" s="305" t="s">
        <v>5171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5144</v>
      </c>
      <c r="F201" s="300" t="s">
        <v>5145</v>
      </c>
      <c r="G201" s="305" t="s">
        <v>5170</v>
      </c>
      <c r="H201" s="305" t="s">
        <v>5171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5144</v>
      </c>
      <c r="F202" s="300" t="s">
        <v>5145</v>
      </c>
      <c r="G202" s="305" t="s">
        <v>5170</v>
      </c>
      <c r="H202" s="305" t="s">
        <v>5171</v>
      </c>
    </row>
    <row r="203" spans="1:8">
      <c r="A203" s="300" t="s">
        <v>536</v>
      </c>
      <c r="B203" s="300" t="s">
        <v>936</v>
      </c>
      <c r="C203" s="300" t="s">
        <v>1992</v>
      </c>
      <c r="D203" s="300" t="s">
        <v>1993</v>
      </c>
      <c r="E203" s="321" t="s">
        <v>5144</v>
      </c>
      <c r="F203" s="300" t="s">
        <v>5145</v>
      </c>
      <c r="G203" s="305" t="s">
        <v>5170</v>
      </c>
      <c r="H203" s="305" t="s">
        <v>5171</v>
      </c>
    </row>
    <row r="204" spans="1:8">
      <c r="A204" s="300" t="s">
        <v>536</v>
      </c>
      <c r="B204" s="300" t="s">
        <v>936</v>
      </c>
      <c r="C204" s="300" t="s">
        <v>1994</v>
      </c>
      <c r="D204" s="300" t="s">
        <v>3476</v>
      </c>
      <c r="E204" s="321" t="s">
        <v>5144</v>
      </c>
      <c r="F204" s="300" t="s">
        <v>5145</v>
      </c>
      <c r="G204" s="305" t="s">
        <v>5170</v>
      </c>
      <c r="H204" s="305" t="s">
        <v>5171</v>
      </c>
    </row>
    <row r="205" spans="1:8">
      <c r="A205" s="300" t="s">
        <v>536</v>
      </c>
      <c r="B205" s="300" t="s">
        <v>936</v>
      </c>
      <c r="C205" s="300" t="s">
        <v>3491</v>
      </c>
      <c r="D205" s="300" t="s">
        <v>3492</v>
      </c>
      <c r="E205" s="321" t="s">
        <v>5144</v>
      </c>
      <c r="F205" s="300" t="s">
        <v>5145</v>
      </c>
      <c r="G205" s="305" t="s">
        <v>5170</v>
      </c>
      <c r="H205" s="305" t="s">
        <v>5171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5144</v>
      </c>
      <c r="F206" s="300" t="s">
        <v>5145</v>
      </c>
      <c r="G206" s="305" t="s">
        <v>5170</v>
      </c>
      <c r="H206" s="305" t="s">
        <v>5171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3493</v>
      </c>
      <c r="E207" s="321" t="s">
        <v>5144</v>
      </c>
      <c r="F207" s="300" t="s">
        <v>5145</v>
      </c>
      <c r="G207" s="305" t="s">
        <v>5170</v>
      </c>
      <c r="H207" s="305" t="s">
        <v>5171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5152</v>
      </c>
      <c r="F208" s="300" t="s">
        <v>5153</v>
      </c>
      <c r="G208" s="305" t="s">
        <v>5169</v>
      </c>
      <c r="H208" s="305" t="s">
        <v>5174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5152</v>
      </c>
      <c r="F209" s="300" t="s">
        <v>5153</v>
      </c>
      <c r="G209" s="305" t="s">
        <v>5169</v>
      </c>
      <c r="H209" s="305" t="s">
        <v>5174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5152</v>
      </c>
      <c r="F210" s="300" t="s">
        <v>5153</v>
      </c>
      <c r="G210" s="305" t="s">
        <v>5169</v>
      </c>
      <c r="H210" s="305" t="s">
        <v>5174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5152</v>
      </c>
      <c r="F211" s="300" t="s">
        <v>5153</v>
      </c>
      <c r="G211" s="305" t="s">
        <v>5169</v>
      </c>
      <c r="H211" s="305" t="s">
        <v>5174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5164</v>
      </c>
      <c r="F212" s="300" t="s">
        <v>5165</v>
      </c>
      <c r="G212" s="305" t="s">
        <v>5170</v>
      </c>
      <c r="H212" s="305" t="s">
        <v>5182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5164</v>
      </c>
      <c r="F213" s="300" t="s">
        <v>5165</v>
      </c>
      <c r="G213" s="305" t="s">
        <v>5170</v>
      </c>
      <c r="H213" s="305" t="s">
        <v>5182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5166</v>
      </c>
      <c r="F214" s="300" t="s">
        <v>5167</v>
      </c>
      <c r="G214" s="305" t="s">
        <v>5172</v>
      </c>
      <c r="H214" s="305" t="s">
        <v>5173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5164</v>
      </c>
      <c r="F215" s="300" t="s">
        <v>5165</v>
      </c>
      <c r="G215" s="305" t="s">
        <v>5170</v>
      </c>
      <c r="H215" s="305" t="s">
        <v>5182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5164</v>
      </c>
      <c r="F216" s="300" t="s">
        <v>5165</v>
      </c>
      <c r="G216" s="305" t="s">
        <v>5170</v>
      </c>
      <c r="H216" s="305" t="s">
        <v>5182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5164</v>
      </c>
      <c r="F217" s="300" t="s">
        <v>5165</v>
      </c>
      <c r="G217" s="305" t="s">
        <v>5170</v>
      </c>
      <c r="H217" s="305" t="s">
        <v>5182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5164</v>
      </c>
      <c r="F218" s="300" t="s">
        <v>5165</v>
      </c>
      <c r="G218" s="305" t="s">
        <v>5170</v>
      </c>
      <c r="H218" s="305" t="s">
        <v>5182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5146</v>
      </c>
      <c r="F219" s="300" t="s">
        <v>5147</v>
      </c>
      <c r="G219" s="305" t="s">
        <v>5168</v>
      </c>
      <c r="H219" s="305" t="s">
        <v>5178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5164</v>
      </c>
      <c r="F220" s="300" t="s">
        <v>5165</v>
      </c>
      <c r="G220" s="305" t="s">
        <v>5170</v>
      </c>
      <c r="H220" s="305" t="s">
        <v>5182</v>
      </c>
    </row>
    <row r="221" spans="1:8">
      <c r="A221" s="300" t="s">
        <v>978</v>
      </c>
      <c r="B221" s="300" t="s">
        <v>979</v>
      </c>
      <c r="C221" s="300" t="s">
        <v>3494</v>
      </c>
      <c r="D221" s="300" t="s">
        <v>3495</v>
      </c>
      <c r="E221" s="321" t="s">
        <v>5164</v>
      </c>
      <c r="F221" s="300" t="s">
        <v>5165</v>
      </c>
      <c r="G221" s="305" t="s">
        <v>5170</v>
      </c>
      <c r="H221" s="305" t="s">
        <v>5182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5164</v>
      </c>
      <c r="F222" s="300" t="s">
        <v>5165</v>
      </c>
      <c r="G222" s="305" t="s">
        <v>5170</v>
      </c>
      <c r="H222" s="305" t="s">
        <v>5182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5164</v>
      </c>
      <c r="F223" s="300" t="s">
        <v>5165</v>
      </c>
      <c r="G223" s="305" t="s">
        <v>5170</v>
      </c>
      <c r="H223" s="305" t="s">
        <v>5182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5146</v>
      </c>
      <c r="F224" s="300" t="s">
        <v>5147</v>
      </c>
      <c r="G224" s="305" t="s">
        <v>5168</v>
      </c>
      <c r="H224" s="305" t="s">
        <v>5178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5146</v>
      </c>
      <c r="F225" s="300" t="s">
        <v>5147</v>
      </c>
      <c r="G225" s="305" t="s">
        <v>5168</v>
      </c>
      <c r="H225" s="305" t="s">
        <v>5178</v>
      </c>
    </row>
    <row r="226" spans="1:8">
      <c r="A226" s="300" t="s">
        <v>978</v>
      </c>
      <c r="B226" s="300" t="s">
        <v>979</v>
      </c>
      <c r="C226" s="300" t="s">
        <v>3496</v>
      </c>
      <c r="D226" s="300" t="s">
        <v>3497</v>
      </c>
      <c r="E226" s="321" t="s">
        <v>5164</v>
      </c>
      <c r="F226" s="300" t="s">
        <v>5165</v>
      </c>
      <c r="G226" s="305" t="s">
        <v>5170</v>
      </c>
      <c r="H226" s="305" t="s">
        <v>5182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5144</v>
      </c>
      <c r="F227" s="300" t="s">
        <v>5145</v>
      </c>
      <c r="G227" s="305" t="s">
        <v>5170</v>
      </c>
      <c r="H227" s="305" t="s">
        <v>5171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5144</v>
      </c>
      <c r="F228" s="300" t="s">
        <v>5145</v>
      </c>
      <c r="G228" s="305" t="s">
        <v>5170</v>
      </c>
      <c r="H228" s="305" t="s">
        <v>5171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5164</v>
      </c>
      <c r="F229" s="300" t="s">
        <v>5165</v>
      </c>
      <c r="G229" s="305" t="s">
        <v>5170</v>
      </c>
      <c r="H229" s="305" t="s">
        <v>5182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5164</v>
      </c>
      <c r="F230" s="300" t="s">
        <v>5165</v>
      </c>
      <c r="G230" s="305" t="s">
        <v>5170</v>
      </c>
      <c r="H230" s="305" t="s">
        <v>5182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5164</v>
      </c>
      <c r="F231" s="300" t="s">
        <v>5165</v>
      </c>
      <c r="G231" s="305" t="s">
        <v>5170</v>
      </c>
      <c r="H231" s="305" t="s">
        <v>5182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5164</v>
      </c>
      <c r="F232" s="300" t="s">
        <v>5165</v>
      </c>
      <c r="G232" s="305" t="s">
        <v>5170</v>
      </c>
      <c r="H232" s="305" t="s">
        <v>5182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5164</v>
      </c>
      <c r="F233" s="300" t="s">
        <v>5165</v>
      </c>
      <c r="G233" s="305" t="s">
        <v>5170</v>
      </c>
      <c r="H233" s="305" t="s">
        <v>5182</v>
      </c>
    </row>
    <row r="234" spans="1:8">
      <c r="A234" s="300" t="s">
        <v>1007</v>
      </c>
      <c r="B234" s="300" t="s">
        <v>1008</v>
      </c>
      <c r="C234" s="300" t="s">
        <v>3498</v>
      </c>
      <c r="D234" s="300" t="s">
        <v>3499</v>
      </c>
      <c r="E234" s="321" t="s">
        <v>5164</v>
      </c>
      <c r="F234" s="300" t="s">
        <v>5165</v>
      </c>
      <c r="G234" s="305" t="s">
        <v>5170</v>
      </c>
      <c r="H234" s="305" t="s">
        <v>5182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5146</v>
      </c>
      <c r="F235" s="300" t="s">
        <v>5147</v>
      </c>
      <c r="G235" s="305" t="s">
        <v>5168</v>
      </c>
      <c r="H235" s="305" t="s">
        <v>5178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5146</v>
      </c>
      <c r="F236" s="300" t="s">
        <v>5147</v>
      </c>
      <c r="G236" s="305" t="s">
        <v>5168</v>
      </c>
      <c r="H236" s="305" t="s">
        <v>5178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5146</v>
      </c>
      <c r="F237" s="300" t="s">
        <v>5147</v>
      </c>
      <c r="G237" s="305" t="s">
        <v>5168</v>
      </c>
      <c r="H237" s="305" t="s">
        <v>5178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5146</v>
      </c>
      <c r="F238" s="300" t="s">
        <v>5147</v>
      </c>
      <c r="G238" s="305" t="s">
        <v>5168</v>
      </c>
      <c r="H238" s="305" t="s">
        <v>5178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5146</v>
      </c>
      <c r="F239" s="300" t="s">
        <v>5147</v>
      </c>
      <c r="G239" s="305" t="s">
        <v>5168</v>
      </c>
      <c r="H239" s="305" t="s">
        <v>5178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5146</v>
      </c>
      <c r="F240" s="300" t="s">
        <v>5147</v>
      </c>
      <c r="G240" s="305" t="s">
        <v>5168</v>
      </c>
      <c r="H240" s="305" t="s">
        <v>5178</v>
      </c>
    </row>
    <row r="241" spans="1:8">
      <c r="A241" s="300" t="s">
        <v>1017</v>
      </c>
      <c r="B241" s="300" t="s">
        <v>1018</v>
      </c>
      <c r="C241" s="300" t="s">
        <v>2005</v>
      </c>
      <c r="D241" s="300" t="s">
        <v>3500</v>
      </c>
      <c r="E241" s="321" t="s">
        <v>5146</v>
      </c>
      <c r="F241" s="300" t="s">
        <v>5147</v>
      </c>
      <c r="G241" s="305" t="s">
        <v>5168</v>
      </c>
      <c r="H241" s="305" t="s">
        <v>5178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5146</v>
      </c>
      <c r="F242" s="300" t="s">
        <v>5147</v>
      </c>
      <c r="G242" s="305" t="s">
        <v>5168</v>
      </c>
      <c r="H242" s="305" t="s">
        <v>5178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5150</v>
      </c>
      <c r="F243" s="300" t="s">
        <v>5151</v>
      </c>
      <c r="G243" s="305" t="s">
        <v>5168</v>
      </c>
      <c r="H243" s="305" t="s">
        <v>5176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5144</v>
      </c>
      <c r="F244" s="300" t="s">
        <v>5145</v>
      </c>
      <c r="G244" s="305" t="s">
        <v>5170</v>
      </c>
      <c r="H244" s="305" t="s">
        <v>5171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5150</v>
      </c>
      <c r="F245" s="300" t="s">
        <v>5151</v>
      </c>
      <c r="G245" s="305" t="s">
        <v>5168</v>
      </c>
      <c r="H245" s="305" t="s">
        <v>5176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5150</v>
      </c>
      <c r="F246" s="300" t="s">
        <v>5151</v>
      </c>
      <c r="G246" s="305" t="s">
        <v>5168</v>
      </c>
      <c r="H246" s="305" t="s">
        <v>5176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5150</v>
      </c>
      <c r="F247" s="300" t="s">
        <v>5151</v>
      </c>
      <c r="G247" s="305" t="s">
        <v>5168</v>
      </c>
      <c r="H247" s="305" t="s">
        <v>5176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5150</v>
      </c>
      <c r="F248" s="300" t="s">
        <v>5151</v>
      </c>
      <c r="G248" s="305" t="s">
        <v>5168</v>
      </c>
      <c r="H248" s="305" t="s">
        <v>5176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5150</v>
      </c>
      <c r="F249" s="300" t="s">
        <v>5151</v>
      </c>
      <c r="G249" s="305" t="s">
        <v>5168</v>
      </c>
      <c r="H249" s="305" t="s">
        <v>5176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5150</v>
      </c>
      <c r="F250" s="300" t="s">
        <v>5151</v>
      </c>
      <c r="G250" s="305" t="s">
        <v>5168</v>
      </c>
      <c r="H250" s="305" t="s">
        <v>5176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5150</v>
      </c>
      <c r="F251" s="300" t="s">
        <v>5151</v>
      </c>
      <c r="G251" s="305" t="s">
        <v>5168</v>
      </c>
      <c r="H251" s="305" t="s">
        <v>5176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5150</v>
      </c>
      <c r="F252" s="300" t="s">
        <v>5151</v>
      </c>
      <c r="G252" s="305" t="s">
        <v>5168</v>
      </c>
      <c r="H252" s="305" t="s">
        <v>5176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5150</v>
      </c>
      <c r="F253" s="300" t="s">
        <v>5151</v>
      </c>
      <c r="G253" s="305" t="s">
        <v>5168</v>
      </c>
      <c r="H253" s="305" t="s">
        <v>5176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5150</v>
      </c>
      <c r="F254" s="300" t="s">
        <v>5151</v>
      </c>
      <c r="G254" s="305" t="s">
        <v>5168</v>
      </c>
      <c r="H254" s="305" t="s">
        <v>5176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5150</v>
      </c>
      <c r="F255" s="300" t="s">
        <v>5151</v>
      </c>
      <c r="G255" s="305" t="s">
        <v>5168</v>
      </c>
      <c r="H255" s="305" t="s">
        <v>5176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5150</v>
      </c>
      <c r="F256" s="300" t="s">
        <v>5151</v>
      </c>
      <c r="G256" s="305" t="s">
        <v>5168</v>
      </c>
      <c r="H256" s="305" t="s">
        <v>5176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5150</v>
      </c>
      <c r="F257" s="300" t="s">
        <v>5151</v>
      </c>
      <c r="G257" s="305" t="s">
        <v>5168</v>
      </c>
      <c r="H257" s="305" t="s">
        <v>5176</v>
      </c>
    </row>
    <row r="258" spans="1:8">
      <c r="A258" s="300" t="s">
        <v>1029</v>
      </c>
      <c r="B258" s="300" t="s">
        <v>1030</v>
      </c>
      <c r="C258" s="300" t="s">
        <v>1970</v>
      </c>
      <c r="D258" s="300" t="s">
        <v>1971</v>
      </c>
      <c r="E258" s="321" t="s">
        <v>5150</v>
      </c>
      <c r="F258" s="300" t="s">
        <v>5151</v>
      </c>
      <c r="G258" s="305" t="s">
        <v>5168</v>
      </c>
      <c r="H258" s="305" t="s">
        <v>5176</v>
      </c>
    </row>
    <row r="259" spans="1:8">
      <c r="A259" s="300" t="s">
        <v>1029</v>
      </c>
      <c r="B259" s="300" t="s">
        <v>1030</v>
      </c>
      <c r="C259" s="300" t="s">
        <v>3501</v>
      </c>
      <c r="D259" s="300" t="s">
        <v>3502</v>
      </c>
      <c r="E259" s="321" t="s">
        <v>5150</v>
      </c>
      <c r="F259" s="300" t="s">
        <v>5151</v>
      </c>
      <c r="G259" s="305" t="s">
        <v>5168</v>
      </c>
      <c r="H259" s="305" t="s">
        <v>5176</v>
      </c>
    </row>
    <row r="260" spans="1:8">
      <c r="A260" s="300" t="s">
        <v>1029</v>
      </c>
      <c r="B260" s="300" t="s">
        <v>1030</v>
      </c>
      <c r="C260" s="300" t="s">
        <v>3503</v>
      </c>
      <c r="D260" s="300" t="s">
        <v>3504</v>
      </c>
      <c r="E260" s="321" t="s">
        <v>5150</v>
      </c>
      <c r="F260" s="300" t="s">
        <v>5151</v>
      </c>
      <c r="G260" s="305" t="s">
        <v>5168</v>
      </c>
      <c r="H260" s="305" t="s">
        <v>5176</v>
      </c>
    </row>
    <row r="261" spans="1:8">
      <c r="A261" s="300" t="s">
        <v>1029</v>
      </c>
      <c r="B261" s="300" t="s">
        <v>1030</v>
      </c>
      <c r="C261" s="300" t="s">
        <v>1972</v>
      </c>
      <c r="D261" s="300" t="s">
        <v>1973</v>
      </c>
      <c r="E261" s="321" t="s">
        <v>5150</v>
      </c>
      <c r="F261" s="300" t="s">
        <v>5151</v>
      </c>
      <c r="G261" s="305" t="s">
        <v>5168</v>
      </c>
      <c r="H261" s="305" t="s">
        <v>5176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5150</v>
      </c>
      <c r="F262" s="300" t="s">
        <v>5151</v>
      </c>
      <c r="G262" s="305" t="s">
        <v>5168</v>
      </c>
      <c r="H262" s="305" t="s">
        <v>5176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5150</v>
      </c>
      <c r="F263" s="300" t="s">
        <v>5151</v>
      </c>
      <c r="G263" s="305" t="s">
        <v>5168</v>
      </c>
      <c r="H263" s="305" t="s">
        <v>5176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5150</v>
      </c>
      <c r="F264" s="300" t="s">
        <v>5151</v>
      </c>
      <c r="G264" s="305" t="s">
        <v>5168</v>
      </c>
      <c r="H264" s="305" t="s">
        <v>5176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5146</v>
      </c>
      <c r="F265" s="300" t="s">
        <v>5147</v>
      </c>
      <c r="G265" s="305" t="s">
        <v>5168</v>
      </c>
      <c r="H265" s="305" t="s">
        <v>5178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5146</v>
      </c>
      <c r="F266" s="300" t="s">
        <v>5147</v>
      </c>
      <c r="G266" s="305" t="s">
        <v>5168</v>
      </c>
      <c r="H266" s="305" t="s">
        <v>5178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5146</v>
      </c>
      <c r="F267" s="300" t="s">
        <v>5147</v>
      </c>
      <c r="G267" s="305" t="s">
        <v>5168</v>
      </c>
      <c r="H267" s="305" t="s">
        <v>5178</v>
      </c>
    </row>
    <row r="268" spans="1:8">
      <c r="A268" s="300" t="s">
        <v>1062</v>
      </c>
      <c r="B268" s="300" t="s">
        <v>1063</v>
      </c>
      <c r="C268" s="300" t="s">
        <v>3505</v>
      </c>
      <c r="D268" s="300" t="s">
        <v>3506</v>
      </c>
      <c r="E268" s="321" t="s">
        <v>5146</v>
      </c>
      <c r="F268" s="300" t="s">
        <v>5147</v>
      </c>
      <c r="G268" s="305" t="s">
        <v>5168</v>
      </c>
      <c r="H268" s="305" t="s">
        <v>5178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5146</v>
      </c>
      <c r="F269" s="300" t="s">
        <v>5147</v>
      </c>
      <c r="G269" s="305" t="s">
        <v>5168</v>
      </c>
      <c r="H269" s="305" t="s">
        <v>5178</v>
      </c>
    </row>
    <row r="270" spans="1:8">
      <c r="A270" s="300" t="s">
        <v>1062</v>
      </c>
      <c r="B270" s="300" t="s">
        <v>1063</v>
      </c>
      <c r="C270" s="300" t="s">
        <v>2010</v>
      </c>
      <c r="D270" s="300" t="s">
        <v>2011</v>
      </c>
      <c r="E270" s="321" t="s">
        <v>5146</v>
      </c>
      <c r="F270" s="300" t="s">
        <v>5147</v>
      </c>
      <c r="G270" s="305" t="s">
        <v>5168</v>
      </c>
      <c r="H270" s="305" t="s">
        <v>5178</v>
      </c>
    </row>
    <row r="271" spans="1:8">
      <c r="A271" s="300" t="s">
        <v>1062</v>
      </c>
      <c r="B271" s="300" t="s">
        <v>1063</v>
      </c>
      <c r="C271" s="300" t="s">
        <v>2012</v>
      </c>
      <c r="D271" s="300" t="s">
        <v>3507</v>
      </c>
      <c r="E271" s="321" t="s">
        <v>5146</v>
      </c>
      <c r="F271" s="300" t="s">
        <v>5147</v>
      </c>
      <c r="G271" s="305" t="s">
        <v>5168</v>
      </c>
      <c r="H271" s="305" t="s">
        <v>5178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5146</v>
      </c>
      <c r="F272" s="300" t="s">
        <v>5147</v>
      </c>
      <c r="G272" s="305" t="s">
        <v>5168</v>
      </c>
      <c r="H272" s="305" t="s">
        <v>5178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5146</v>
      </c>
      <c r="F273" s="300" t="s">
        <v>5147</v>
      </c>
      <c r="G273" s="305" t="s">
        <v>5168</v>
      </c>
      <c r="H273" s="305" t="s">
        <v>5178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5146</v>
      </c>
      <c r="F274" s="300" t="s">
        <v>5147</v>
      </c>
      <c r="G274" s="305" t="s">
        <v>5168</v>
      </c>
      <c r="H274" s="305" t="s">
        <v>5178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5146</v>
      </c>
      <c r="F275" s="300" t="s">
        <v>5147</v>
      </c>
      <c r="G275" s="305" t="s">
        <v>5168</v>
      </c>
      <c r="H275" s="305" t="s">
        <v>5178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5146</v>
      </c>
      <c r="F276" s="300" t="s">
        <v>5147</v>
      </c>
      <c r="G276" s="305" t="s">
        <v>5168</v>
      </c>
      <c r="H276" s="305" t="s">
        <v>5178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5146</v>
      </c>
      <c r="F277" s="300" t="s">
        <v>5147</v>
      </c>
      <c r="G277" s="305" t="s">
        <v>5168</v>
      </c>
      <c r="H277" s="305" t="s">
        <v>5178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5146</v>
      </c>
      <c r="F278" s="300" t="s">
        <v>5147</v>
      </c>
      <c r="G278" s="305" t="s">
        <v>5168</v>
      </c>
      <c r="H278" s="305" t="s">
        <v>5178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5146</v>
      </c>
      <c r="F279" s="300" t="s">
        <v>5147</v>
      </c>
      <c r="G279" s="305" t="s">
        <v>5168</v>
      </c>
      <c r="H279" s="305" t="s">
        <v>5178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5146</v>
      </c>
      <c r="F280" s="300" t="s">
        <v>5147</v>
      </c>
      <c r="G280" s="305" t="s">
        <v>5168</v>
      </c>
      <c r="H280" s="305" t="s">
        <v>5178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3508</v>
      </c>
      <c r="E281" s="321" t="s">
        <v>5146</v>
      </c>
      <c r="F281" s="300" t="s">
        <v>5147</v>
      </c>
      <c r="G281" s="305" t="s">
        <v>5168</v>
      </c>
      <c r="H281" s="305" t="s">
        <v>5178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5146</v>
      </c>
      <c r="F282" s="300" t="s">
        <v>5147</v>
      </c>
      <c r="G282" s="305" t="s">
        <v>5168</v>
      </c>
      <c r="H282" s="305" t="s">
        <v>5178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5146</v>
      </c>
      <c r="F283" s="300" t="s">
        <v>5147</v>
      </c>
      <c r="G283" s="305" t="s">
        <v>5168</v>
      </c>
      <c r="H283" s="305" t="s">
        <v>5178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5146</v>
      </c>
      <c r="F284" s="300" t="s">
        <v>5147</v>
      </c>
      <c r="G284" s="305" t="s">
        <v>5168</v>
      </c>
      <c r="H284" s="305" t="s">
        <v>5178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5146</v>
      </c>
      <c r="F285" s="300" t="s">
        <v>5147</v>
      </c>
      <c r="G285" s="305" t="s">
        <v>5168</v>
      </c>
      <c r="H285" s="305" t="s">
        <v>5178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5146</v>
      </c>
      <c r="F286" s="300" t="s">
        <v>5147</v>
      </c>
      <c r="G286" s="305" t="s">
        <v>5168</v>
      </c>
      <c r="H286" s="305" t="s">
        <v>5178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5146</v>
      </c>
      <c r="F287" s="300" t="s">
        <v>5147</v>
      </c>
      <c r="G287" s="305" t="s">
        <v>5168</v>
      </c>
      <c r="H287" s="305" t="s">
        <v>5178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5146</v>
      </c>
      <c r="F288" s="300" t="s">
        <v>5147</v>
      </c>
      <c r="G288" s="305" t="s">
        <v>5168</v>
      </c>
      <c r="H288" s="305" t="s">
        <v>5178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5146</v>
      </c>
      <c r="F289" s="300" t="s">
        <v>5147</v>
      </c>
      <c r="G289" s="305" t="s">
        <v>5168</v>
      </c>
      <c r="H289" s="305" t="s">
        <v>5178</v>
      </c>
    </row>
    <row r="290" spans="1:8">
      <c r="A290" s="300" t="s">
        <v>1071</v>
      </c>
      <c r="B290" s="300" t="s">
        <v>1072</v>
      </c>
      <c r="C290" s="300" t="s">
        <v>1958</v>
      </c>
      <c r="D290" s="300" t="s">
        <v>1959</v>
      </c>
      <c r="E290" s="321" t="s">
        <v>5146</v>
      </c>
      <c r="F290" s="300" t="s">
        <v>5147</v>
      </c>
      <c r="G290" s="305" t="s">
        <v>5168</v>
      </c>
      <c r="H290" s="305" t="s">
        <v>5178</v>
      </c>
    </row>
    <row r="291" spans="1:8">
      <c r="A291" s="300" t="s">
        <v>1071</v>
      </c>
      <c r="B291" s="300" t="s">
        <v>1072</v>
      </c>
      <c r="C291" s="300" t="s">
        <v>1960</v>
      </c>
      <c r="D291" s="300" t="s">
        <v>1961</v>
      </c>
      <c r="E291" s="321" t="s">
        <v>5146</v>
      </c>
      <c r="F291" s="300" t="s">
        <v>5147</v>
      </c>
      <c r="G291" s="305" t="s">
        <v>5168</v>
      </c>
      <c r="H291" s="305" t="s">
        <v>5178</v>
      </c>
    </row>
    <row r="292" spans="1:8">
      <c r="A292" s="300" t="s">
        <v>1071</v>
      </c>
      <c r="B292" s="300" t="s">
        <v>1072</v>
      </c>
      <c r="C292" s="300" t="s">
        <v>1962</v>
      </c>
      <c r="D292" s="300" t="s">
        <v>1963</v>
      </c>
      <c r="E292" s="321" t="s">
        <v>5146</v>
      </c>
      <c r="F292" s="300" t="s">
        <v>5147</v>
      </c>
      <c r="G292" s="305" t="s">
        <v>5168</v>
      </c>
      <c r="H292" s="305" t="s">
        <v>5178</v>
      </c>
    </row>
    <row r="293" spans="1:8">
      <c r="A293" s="300" t="s">
        <v>1071</v>
      </c>
      <c r="B293" s="300" t="s">
        <v>1072</v>
      </c>
      <c r="C293" s="300" t="s">
        <v>3509</v>
      </c>
      <c r="D293" s="300" t="s">
        <v>3510</v>
      </c>
      <c r="E293" s="321" t="s">
        <v>5146</v>
      </c>
      <c r="F293" s="300" t="s">
        <v>5147</v>
      </c>
      <c r="G293" s="305" t="s">
        <v>5168</v>
      </c>
      <c r="H293" s="305" t="s">
        <v>5178</v>
      </c>
    </row>
    <row r="294" spans="1:8">
      <c r="A294" s="300" t="s">
        <v>1071</v>
      </c>
      <c r="B294" s="300" t="s">
        <v>1072</v>
      </c>
      <c r="C294" s="300" t="s">
        <v>3511</v>
      </c>
      <c r="D294" s="300" t="s">
        <v>3512</v>
      </c>
      <c r="E294" s="321" t="s">
        <v>5146</v>
      </c>
      <c r="F294" s="300" t="s">
        <v>5147</v>
      </c>
      <c r="G294" s="305" t="s">
        <v>5168</v>
      </c>
      <c r="H294" s="305" t="s">
        <v>5178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5162</v>
      </c>
      <c r="F295" s="300" t="s">
        <v>5163</v>
      </c>
      <c r="G295" s="305" t="s">
        <v>5168</v>
      </c>
      <c r="H295" s="305" t="s">
        <v>5180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5146</v>
      </c>
      <c r="F296" s="300" t="s">
        <v>5147</v>
      </c>
      <c r="G296" s="305" t="s">
        <v>5168</v>
      </c>
      <c r="H296" s="305" t="s">
        <v>5178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5146</v>
      </c>
      <c r="F297" s="300" t="s">
        <v>5147</v>
      </c>
      <c r="G297" s="305" t="s">
        <v>5168</v>
      </c>
      <c r="H297" s="305" t="s">
        <v>5178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5146</v>
      </c>
      <c r="F298" s="300" t="s">
        <v>5147</v>
      </c>
      <c r="G298" s="305" t="s">
        <v>5168</v>
      </c>
      <c r="H298" s="305" t="s">
        <v>5178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5146</v>
      </c>
      <c r="F299" s="300" t="s">
        <v>5147</v>
      </c>
      <c r="G299" s="305" t="s">
        <v>5168</v>
      </c>
      <c r="H299" s="305" t="s">
        <v>5178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5146</v>
      </c>
      <c r="F300" s="300" t="s">
        <v>5147</v>
      </c>
      <c r="G300" s="305" t="s">
        <v>5168</v>
      </c>
      <c r="H300" s="305" t="s">
        <v>5178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5146</v>
      </c>
      <c r="F301" s="300" t="s">
        <v>5147</v>
      </c>
      <c r="G301" s="305" t="s">
        <v>5168</v>
      </c>
      <c r="H301" s="305" t="s">
        <v>5178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5146</v>
      </c>
      <c r="F302" s="300" t="s">
        <v>5147</v>
      </c>
      <c r="G302" s="305" t="s">
        <v>5168</v>
      </c>
      <c r="H302" s="305" t="s">
        <v>5178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5146</v>
      </c>
      <c r="F303" s="300" t="s">
        <v>5147</v>
      </c>
      <c r="G303" s="305" t="s">
        <v>5168</v>
      </c>
      <c r="H303" s="305" t="s">
        <v>5178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5162</v>
      </c>
      <c r="F304" s="300" t="s">
        <v>5163</v>
      </c>
      <c r="G304" s="305" t="s">
        <v>5168</v>
      </c>
      <c r="H304" s="305" t="s">
        <v>5180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5146</v>
      </c>
      <c r="F305" s="300" t="s">
        <v>5147</v>
      </c>
      <c r="G305" s="305" t="s">
        <v>5168</v>
      </c>
      <c r="H305" s="305" t="s">
        <v>5178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5146</v>
      </c>
      <c r="F306" s="300" t="s">
        <v>5147</v>
      </c>
      <c r="G306" s="305" t="s">
        <v>5168</v>
      </c>
      <c r="H306" s="305" t="s">
        <v>5178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5146</v>
      </c>
      <c r="F307" s="300" t="s">
        <v>5147</v>
      </c>
      <c r="G307" s="305" t="s">
        <v>5168</v>
      </c>
      <c r="H307" s="305" t="s">
        <v>5178</v>
      </c>
    </row>
    <row r="308" spans="1:8">
      <c r="A308" s="300" t="s">
        <v>1103</v>
      </c>
      <c r="B308" s="300" t="s">
        <v>1104</v>
      </c>
      <c r="C308" s="300" t="s">
        <v>1964</v>
      </c>
      <c r="D308" s="300" t="s">
        <v>1965</v>
      </c>
      <c r="E308" s="321" t="s">
        <v>5146</v>
      </c>
      <c r="F308" s="300" t="s">
        <v>5147</v>
      </c>
      <c r="G308" s="305" t="s">
        <v>5168</v>
      </c>
      <c r="H308" s="305" t="s">
        <v>5178</v>
      </c>
    </row>
    <row r="309" spans="1:8">
      <c r="A309" s="300" t="s">
        <v>1103</v>
      </c>
      <c r="B309" s="300" t="s">
        <v>1104</v>
      </c>
      <c r="C309" s="300" t="s">
        <v>1966</v>
      </c>
      <c r="D309" s="300" t="s">
        <v>1967</v>
      </c>
      <c r="E309" s="321" t="s">
        <v>5146</v>
      </c>
      <c r="F309" s="300" t="s">
        <v>5147</v>
      </c>
      <c r="G309" s="305" t="s">
        <v>5168</v>
      </c>
      <c r="H309" s="305" t="s">
        <v>5178</v>
      </c>
    </row>
    <row r="310" spans="1:8">
      <c r="A310" s="300" t="s">
        <v>1103</v>
      </c>
      <c r="B310" s="300" t="s">
        <v>1104</v>
      </c>
      <c r="C310" s="300" t="s">
        <v>1968</v>
      </c>
      <c r="D310" s="300" t="s">
        <v>1969</v>
      </c>
      <c r="E310" s="321" t="s">
        <v>5146</v>
      </c>
      <c r="F310" s="300" t="s">
        <v>5147</v>
      </c>
      <c r="G310" s="305" t="s">
        <v>5168</v>
      </c>
      <c r="H310" s="305" t="s">
        <v>5178</v>
      </c>
    </row>
    <row r="311" spans="1:8">
      <c r="A311" s="300" t="s">
        <v>1103</v>
      </c>
      <c r="B311" s="300" t="s">
        <v>1104</v>
      </c>
      <c r="C311" s="300" t="s">
        <v>3513</v>
      </c>
      <c r="D311" s="300" t="s">
        <v>3514</v>
      </c>
      <c r="E311" s="321" t="s">
        <v>5146</v>
      </c>
      <c r="F311" s="300" t="s">
        <v>5147</v>
      </c>
      <c r="G311" s="305" t="s">
        <v>5168</v>
      </c>
      <c r="H311" s="305" t="s">
        <v>5178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5162</v>
      </c>
      <c r="F312" s="300" t="s">
        <v>5163</v>
      </c>
      <c r="G312" s="305" t="s">
        <v>5168</v>
      </c>
      <c r="H312" s="305" t="s">
        <v>5180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5162</v>
      </c>
      <c r="F313" s="300" t="s">
        <v>5163</v>
      </c>
      <c r="G313" s="305" t="s">
        <v>5168</v>
      </c>
      <c r="H313" s="305" t="s">
        <v>5180</v>
      </c>
    </row>
    <row r="314" spans="1:8">
      <c r="A314" s="300" t="s">
        <v>3461</v>
      </c>
      <c r="B314" s="300" t="s">
        <v>3462</v>
      </c>
      <c r="C314" s="300" t="s">
        <v>1792</v>
      </c>
      <c r="D314" s="300" t="s">
        <v>1793</v>
      </c>
      <c r="E314" s="321" t="s">
        <v>5144</v>
      </c>
      <c r="F314" s="300" t="s">
        <v>5145</v>
      </c>
      <c r="G314" s="305" t="s">
        <v>5170</v>
      </c>
      <c r="H314" s="305" t="s">
        <v>5171</v>
      </c>
    </row>
    <row r="315" spans="1:8">
      <c r="A315" s="300" t="s">
        <v>3461</v>
      </c>
      <c r="B315" s="300" t="s">
        <v>3462</v>
      </c>
      <c r="C315" s="300" t="s">
        <v>1824</v>
      </c>
      <c r="D315" s="300" t="s">
        <v>1825</v>
      </c>
      <c r="E315" s="321" t="s">
        <v>5144</v>
      </c>
      <c r="F315" s="300" t="s">
        <v>5145</v>
      </c>
      <c r="G315" s="305" t="s">
        <v>5170</v>
      </c>
      <c r="H315" s="305" t="s">
        <v>5171</v>
      </c>
    </row>
    <row r="316" spans="1:8">
      <c r="A316" s="300" t="s">
        <v>3461</v>
      </c>
      <c r="B316" s="300" t="s">
        <v>3462</v>
      </c>
      <c r="C316" s="300" t="s">
        <v>3515</v>
      </c>
      <c r="D316" s="300" t="s">
        <v>3516</v>
      </c>
      <c r="E316" s="321" t="s">
        <v>5144</v>
      </c>
      <c r="F316" s="300" t="s">
        <v>5145</v>
      </c>
      <c r="G316" s="305" t="s">
        <v>5170</v>
      </c>
      <c r="H316" s="305" t="s">
        <v>5171</v>
      </c>
    </row>
    <row r="317" spans="1:8">
      <c r="A317" s="300" t="s">
        <v>3461</v>
      </c>
      <c r="B317" s="300" t="s">
        <v>3462</v>
      </c>
      <c r="C317" s="300" t="s">
        <v>3517</v>
      </c>
      <c r="D317" s="300" t="s">
        <v>3518</v>
      </c>
      <c r="E317" s="321" t="s">
        <v>5144</v>
      </c>
      <c r="F317" s="300" t="s">
        <v>5145</v>
      </c>
      <c r="G317" s="305" t="s">
        <v>5170</v>
      </c>
      <c r="H317" s="305" t="s">
        <v>5171</v>
      </c>
    </row>
    <row r="318" spans="1:8">
      <c r="A318" s="300" t="s">
        <v>3461</v>
      </c>
      <c r="B318" s="300" t="s">
        <v>3462</v>
      </c>
      <c r="C318" s="300" t="s">
        <v>3519</v>
      </c>
      <c r="D318" s="300" t="s">
        <v>3520</v>
      </c>
      <c r="E318" s="321" t="s">
        <v>5144</v>
      </c>
      <c r="F318" s="300" t="s">
        <v>5145</v>
      </c>
      <c r="G318" s="305" t="s">
        <v>5170</v>
      </c>
      <c r="H318" s="305" t="s">
        <v>5171</v>
      </c>
    </row>
    <row r="319" spans="1:8">
      <c r="A319" s="300" t="s">
        <v>3461</v>
      </c>
      <c r="B319" s="300" t="s">
        <v>3462</v>
      </c>
      <c r="C319" s="300" t="s">
        <v>1868</v>
      </c>
      <c r="D319" s="300" t="s">
        <v>1869</v>
      </c>
      <c r="E319" s="321" t="s">
        <v>5144</v>
      </c>
      <c r="F319" s="300" t="s">
        <v>5145</v>
      </c>
      <c r="G319" s="305" t="s">
        <v>5170</v>
      </c>
      <c r="H319" s="305" t="s">
        <v>5171</v>
      </c>
    </row>
    <row r="320" spans="1:8">
      <c r="A320" s="300" t="s">
        <v>3461</v>
      </c>
      <c r="B320" s="300" t="s">
        <v>3462</v>
      </c>
      <c r="C320" s="300" t="s">
        <v>959</v>
      </c>
      <c r="D320" s="300" t="s">
        <v>960</v>
      </c>
      <c r="E320" s="321" t="s">
        <v>5144</v>
      </c>
      <c r="F320" s="300" t="s">
        <v>5145</v>
      </c>
      <c r="G320" s="305" t="s">
        <v>5170</v>
      </c>
      <c r="H320" s="305" t="s">
        <v>5171</v>
      </c>
    </row>
    <row r="321" spans="1:8">
      <c r="A321" s="300" t="s">
        <v>3461</v>
      </c>
      <c r="B321" s="300" t="s">
        <v>3462</v>
      </c>
      <c r="C321" s="300" t="s">
        <v>3521</v>
      </c>
      <c r="D321" s="300" t="s">
        <v>3522</v>
      </c>
      <c r="E321" s="321" t="s">
        <v>5144</v>
      </c>
      <c r="F321" s="300" t="s">
        <v>5145</v>
      </c>
      <c r="G321" s="305" t="s">
        <v>5170</v>
      </c>
      <c r="H321" s="305" t="s">
        <v>5171</v>
      </c>
    </row>
    <row r="322" spans="1:8">
      <c r="A322" s="300" t="s">
        <v>3461</v>
      </c>
      <c r="B322" s="300" t="s">
        <v>3462</v>
      </c>
      <c r="C322" s="300" t="s">
        <v>3523</v>
      </c>
      <c r="D322" s="300" t="s">
        <v>3524</v>
      </c>
      <c r="E322" s="321" t="s">
        <v>5144</v>
      </c>
      <c r="F322" s="300" t="s">
        <v>5145</v>
      </c>
      <c r="G322" s="305" t="s">
        <v>5170</v>
      </c>
      <c r="H322" s="305" t="s">
        <v>5171</v>
      </c>
    </row>
    <row r="323" spans="1:8">
      <c r="A323" s="300" t="s">
        <v>3461</v>
      </c>
      <c r="B323" s="300" t="s">
        <v>3462</v>
      </c>
      <c r="C323" s="300" t="s">
        <v>3525</v>
      </c>
      <c r="D323" s="300" t="s">
        <v>3526</v>
      </c>
      <c r="E323" s="321" t="s">
        <v>5144</v>
      </c>
      <c r="F323" s="300" t="s">
        <v>5145</v>
      </c>
      <c r="G323" s="305" t="s">
        <v>5170</v>
      </c>
      <c r="H323" s="305" t="s">
        <v>5171</v>
      </c>
    </row>
    <row r="324" spans="1:8">
      <c r="A324" s="300" t="s">
        <v>3461</v>
      </c>
      <c r="B324" s="300" t="s">
        <v>3462</v>
      </c>
      <c r="C324" s="300" t="s">
        <v>3463</v>
      </c>
      <c r="D324" s="300" t="s">
        <v>684</v>
      </c>
      <c r="E324" s="321" t="s">
        <v>5144</v>
      </c>
      <c r="F324" s="300" t="s">
        <v>5145</v>
      </c>
      <c r="G324" s="305" t="s">
        <v>5170</v>
      </c>
      <c r="H324" s="305" t="s">
        <v>5171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2013</v>
      </c>
      <c r="B36" s="181" t="s">
        <v>2014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3023</v>
      </c>
      <c r="B44" s="186" t="s">
        <v>3024</v>
      </c>
    </row>
    <row r="45" spans="1:2">
      <c r="A45" s="187" t="s">
        <v>3025</v>
      </c>
      <c r="B45" s="186" t="s">
        <v>3026</v>
      </c>
    </row>
    <row r="46" spans="1:2">
      <c r="A46" s="187" t="s">
        <v>3027</v>
      </c>
      <c r="B46" s="186" t="s">
        <v>3028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3029</v>
      </c>
      <c r="B59" s="186" t="s">
        <v>3030</v>
      </c>
    </row>
    <row r="60" spans="1:2">
      <c r="A60" s="187" t="s">
        <v>2015</v>
      </c>
      <c r="B60" s="186" t="s">
        <v>2016</v>
      </c>
    </row>
    <row r="61" spans="1:2">
      <c r="A61" s="187" t="s">
        <v>2017</v>
      </c>
      <c r="B61" s="186" t="s">
        <v>2018</v>
      </c>
    </row>
    <row r="62" spans="1:2">
      <c r="A62" s="187" t="s">
        <v>2019</v>
      </c>
      <c r="B62" s="186" t="s">
        <v>2020</v>
      </c>
    </row>
    <row r="63" spans="1:2">
      <c r="A63" s="187" t="s">
        <v>2021</v>
      </c>
      <c r="B63" s="186" t="s">
        <v>2022</v>
      </c>
    </row>
    <row r="64" spans="1:2">
      <c r="A64" s="187" t="s">
        <v>2023</v>
      </c>
      <c r="B64" s="186" t="s">
        <v>2024</v>
      </c>
    </row>
    <row r="65" spans="1:2">
      <c r="A65" s="187" t="s">
        <v>2025</v>
      </c>
      <c r="B65" s="186" t="s">
        <v>2026</v>
      </c>
    </row>
    <row r="66" spans="1:2">
      <c r="A66" s="187" t="s">
        <v>2027</v>
      </c>
      <c r="B66" s="186" t="s">
        <v>2028</v>
      </c>
    </row>
    <row r="67" spans="1:2">
      <c r="A67" s="187" t="s">
        <v>2029</v>
      </c>
      <c r="B67" s="186" t="s">
        <v>2030</v>
      </c>
    </row>
    <row r="68" spans="1:2">
      <c r="A68" s="187" t="s">
        <v>2031</v>
      </c>
      <c r="B68" s="186" t="s">
        <v>2032</v>
      </c>
    </row>
    <row r="69" spans="1:2">
      <c r="A69" s="187" t="s">
        <v>2033</v>
      </c>
      <c r="B69" s="186" t="s">
        <v>2034</v>
      </c>
    </row>
    <row r="70" spans="1:2">
      <c r="A70" s="187" t="s">
        <v>2035</v>
      </c>
      <c r="B70" s="186" t="s">
        <v>2036</v>
      </c>
    </row>
    <row r="71" spans="1:2">
      <c r="A71" s="187" t="s">
        <v>2037</v>
      </c>
      <c r="B71" s="186" t="s">
        <v>2038</v>
      </c>
    </row>
    <row r="72" spans="1:2">
      <c r="A72" s="187" t="s">
        <v>2039</v>
      </c>
      <c r="B72" s="186" t="s">
        <v>2040</v>
      </c>
    </row>
    <row r="73" spans="1:2">
      <c r="A73" s="187" t="s">
        <v>2041</v>
      </c>
      <c r="B73" s="186" t="s">
        <v>2042</v>
      </c>
    </row>
    <row r="74" spans="1:2">
      <c r="A74" s="187" t="s">
        <v>2043</v>
      </c>
      <c r="B74" s="186" t="s">
        <v>2044</v>
      </c>
    </row>
    <row r="75" spans="1:2">
      <c r="A75" s="187" t="s">
        <v>2045</v>
      </c>
      <c r="B75" s="186" t="s">
        <v>2046</v>
      </c>
    </row>
    <row r="76" spans="1:2">
      <c r="A76" s="187" t="s">
        <v>2047</v>
      </c>
      <c r="B76" s="186" t="s">
        <v>2048</v>
      </c>
    </row>
    <row r="77" spans="1:2">
      <c r="A77" s="187" t="s">
        <v>2049</v>
      </c>
      <c r="B77" s="186" t="s">
        <v>2050</v>
      </c>
    </row>
    <row r="78" spans="1:2">
      <c r="A78" s="187" t="s">
        <v>2051</v>
      </c>
      <c r="B78" s="186" t="s">
        <v>2052</v>
      </c>
    </row>
    <row r="79" spans="1:2">
      <c r="A79" s="187" t="s">
        <v>2053</v>
      </c>
      <c r="B79" s="186" t="s">
        <v>2054</v>
      </c>
    </row>
    <row r="80" spans="1:2">
      <c r="A80" s="187" t="s">
        <v>2055</v>
      </c>
      <c r="B80" s="186" t="s">
        <v>2056</v>
      </c>
    </row>
    <row r="81" spans="1:2">
      <c r="A81" s="187" t="s">
        <v>2057</v>
      </c>
      <c r="B81" s="186" t="s">
        <v>2058</v>
      </c>
    </row>
    <row r="82" spans="1:2">
      <c r="A82" s="187" t="s">
        <v>2059</v>
      </c>
      <c r="B82" s="186" t="s">
        <v>2060</v>
      </c>
    </row>
    <row r="83" spans="1:2">
      <c r="A83" s="187" t="s">
        <v>2061</v>
      </c>
      <c r="B83" s="186" t="s">
        <v>2062</v>
      </c>
    </row>
    <row r="84" spans="1:2">
      <c r="A84" s="187" t="s">
        <v>2063</v>
      </c>
      <c r="B84" s="186" t="s">
        <v>2064</v>
      </c>
    </row>
    <row r="85" spans="1:2">
      <c r="A85" s="187" t="s">
        <v>2065</v>
      </c>
      <c r="B85" s="186" t="s">
        <v>2066</v>
      </c>
    </row>
    <row r="86" spans="1:2">
      <c r="A86" s="187" t="s">
        <v>3031</v>
      </c>
      <c r="B86" s="186" t="s">
        <v>3032</v>
      </c>
    </row>
    <row r="87" spans="1:2">
      <c r="A87" s="187" t="s">
        <v>3033</v>
      </c>
      <c r="B87" s="186" t="s">
        <v>3034</v>
      </c>
    </row>
    <row r="88" spans="1:2">
      <c r="A88" s="187" t="s">
        <v>3035</v>
      </c>
      <c r="B88" s="186" t="s">
        <v>3036</v>
      </c>
    </row>
    <row r="89" spans="1:2">
      <c r="A89" s="187" t="s">
        <v>3037</v>
      </c>
      <c r="B89" s="186" t="s">
        <v>3038</v>
      </c>
    </row>
    <row r="90" spans="1:2">
      <c r="A90" s="187" t="s">
        <v>3039</v>
      </c>
      <c r="B90" s="186" t="s">
        <v>3040</v>
      </c>
    </row>
    <row r="91" spans="1:2">
      <c r="A91" s="187" t="s">
        <v>3041</v>
      </c>
      <c r="B91" s="186" t="s">
        <v>3042</v>
      </c>
    </row>
    <row r="92" spans="1:2">
      <c r="A92" s="187" t="s">
        <v>3043</v>
      </c>
      <c r="B92" s="186" t="s">
        <v>3044</v>
      </c>
    </row>
    <row r="93" spans="1:2">
      <c r="A93" s="187" t="s">
        <v>3045</v>
      </c>
      <c r="B93" s="186" t="s">
        <v>3046</v>
      </c>
    </row>
    <row r="94" spans="1:2">
      <c r="A94" s="187" t="s">
        <v>3047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3048</v>
      </c>
      <c r="B98" s="188" t="s">
        <v>3049</v>
      </c>
    </row>
    <row r="99" spans="1:2">
      <c r="A99" s="189" t="s">
        <v>3050</v>
      </c>
      <c r="B99" s="188" t="s">
        <v>3051</v>
      </c>
    </row>
    <row r="100" spans="1:2">
      <c r="A100" s="189" t="s">
        <v>3052</v>
      </c>
      <c r="B100" s="188" t="s">
        <v>3053</v>
      </c>
    </row>
    <row r="101" spans="1:2">
      <c r="A101" s="189" t="s">
        <v>3054</v>
      </c>
      <c r="B101" s="188" t="s">
        <v>3055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2067</v>
      </c>
      <c r="B147" s="188" t="s">
        <v>2068</v>
      </c>
    </row>
    <row r="148" spans="1:2">
      <c r="A148" s="189" t="s">
        <v>2069</v>
      </c>
      <c r="B148" s="188" t="s">
        <v>2070</v>
      </c>
    </row>
    <row r="149" spans="1:2">
      <c r="A149" s="189" t="s">
        <v>2071</v>
      </c>
      <c r="B149" s="188" t="s">
        <v>2072</v>
      </c>
    </row>
    <row r="150" spans="1:2">
      <c r="A150" s="189" t="s">
        <v>2073</v>
      </c>
      <c r="B150" s="188" t="s">
        <v>2074</v>
      </c>
    </row>
    <row r="151" spans="1:2">
      <c r="A151" s="189" t="s">
        <v>2075</v>
      </c>
      <c r="B151" s="188" t="s">
        <v>2076</v>
      </c>
    </row>
    <row r="152" spans="1:2">
      <c r="A152" s="189" t="s">
        <v>2077</v>
      </c>
      <c r="B152" s="188" t="s">
        <v>2078</v>
      </c>
    </row>
    <row r="153" spans="1:2">
      <c r="A153" s="189" t="s">
        <v>2079</v>
      </c>
      <c r="B153" s="188" t="s">
        <v>2080</v>
      </c>
    </row>
    <row r="154" spans="1:2">
      <c r="A154" s="189" t="s">
        <v>2081</v>
      </c>
      <c r="B154" s="188" t="s">
        <v>2082</v>
      </c>
    </row>
    <row r="155" spans="1:2">
      <c r="A155" s="189" t="s">
        <v>2083</v>
      </c>
      <c r="B155" s="188" t="s">
        <v>2084</v>
      </c>
    </row>
    <row r="156" spans="1:2">
      <c r="A156" s="189" t="s">
        <v>2085</v>
      </c>
      <c r="B156" s="188" t="s">
        <v>2086</v>
      </c>
    </row>
    <row r="157" spans="1:2">
      <c r="A157" s="189" t="s">
        <v>2087</v>
      </c>
      <c r="B157" s="188" t="s">
        <v>2030</v>
      </c>
    </row>
    <row r="158" spans="1:2">
      <c r="A158" s="189" t="s">
        <v>2088</v>
      </c>
      <c r="B158" s="188" t="s">
        <v>2089</v>
      </c>
    </row>
    <row r="159" spans="1:2">
      <c r="A159" s="189" t="s">
        <v>2090</v>
      </c>
      <c r="B159" s="188" t="s">
        <v>2091</v>
      </c>
    </row>
    <row r="160" spans="1:2">
      <c r="A160" s="189" t="s">
        <v>2092</v>
      </c>
      <c r="B160" s="188" t="s">
        <v>2093</v>
      </c>
    </row>
    <row r="161" spans="1:2">
      <c r="A161" s="189" t="s">
        <v>2094</v>
      </c>
      <c r="B161" s="188" t="s">
        <v>2095</v>
      </c>
    </row>
    <row r="162" spans="1:2">
      <c r="A162" s="189" t="s">
        <v>2096</v>
      </c>
      <c r="B162" s="188" t="s">
        <v>2097</v>
      </c>
    </row>
    <row r="163" spans="1:2">
      <c r="A163" s="189" t="s">
        <v>2098</v>
      </c>
      <c r="B163" s="188" t="s">
        <v>2099</v>
      </c>
    </row>
    <row r="164" spans="1:2">
      <c r="A164" s="189" t="s">
        <v>2100</v>
      </c>
      <c r="B164" s="188" t="s">
        <v>2101</v>
      </c>
    </row>
    <row r="165" spans="1:2">
      <c r="A165" s="189" t="s">
        <v>2102</v>
      </c>
      <c r="B165" s="188" t="s">
        <v>2103</v>
      </c>
    </row>
    <row r="166" spans="1:2">
      <c r="A166" s="189" t="s">
        <v>2104</v>
      </c>
      <c r="B166" s="188" t="s">
        <v>2105</v>
      </c>
    </row>
    <row r="167" spans="1:2">
      <c r="A167" s="189" t="s">
        <v>2106</v>
      </c>
      <c r="B167" s="188" t="s">
        <v>2107</v>
      </c>
    </row>
    <row r="168" spans="1:2">
      <c r="A168" s="189" t="s">
        <v>2108</v>
      </c>
      <c r="B168" s="188" t="s">
        <v>2109</v>
      </c>
    </row>
    <row r="169" spans="1:2">
      <c r="A169" s="189" t="s">
        <v>2110</v>
      </c>
      <c r="B169" s="188" t="s">
        <v>2111</v>
      </c>
    </row>
    <row r="170" spans="1:2">
      <c r="A170" s="189" t="s">
        <v>2112</v>
      </c>
      <c r="B170" s="188" t="s">
        <v>2113</v>
      </c>
    </row>
    <row r="171" spans="1:2">
      <c r="A171" s="189" t="s">
        <v>2114</v>
      </c>
      <c r="B171" s="188" t="s">
        <v>2115</v>
      </c>
    </row>
    <row r="172" spans="1:2">
      <c r="A172" s="189" t="s">
        <v>2116</v>
      </c>
      <c r="B172" s="188" t="s">
        <v>2117</v>
      </c>
    </row>
    <row r="173" spans="1:2">
      <c r="A173" s="189" t="s">
        <v>2118</v>
      </c>
      <c r="B173" s="188" t="s">
        <v>2119</v>
      </c>
    </row>
    <row r="174" spans="1:2">
      <c r="A174" s="189" t="s">
        <v>2120</v>
      </c>
      <c r="B174" s="188" t="s">
        <v>2121</v>
      </c>
    </row>
    <row r="175" spans="1:2">
      <c r="A175" s="189" t="s">
        <v>2122</v>
      </c>
      <c r="B175" s="188" t="s">
        <v>2123</v>
      </c>
    </row>
    <row r="176" spans="1:2">
      <c r="A176" s="189" t="s">
        <v>2124</v>
      </c>
      <c r="B176" s="188" t="s">
        <v>2125</v>
      </c>
    </row>
    <row r="177" spans="1:2">
      <c r="A177" s="189" t="s">
        <v>2126</v>
      </c>
      <c r="B177" s="188" t="s">
        <v>2127</v>
      </c>
    </row>
    <row r="178" spans="1:2">
      <c r="A178" s="189" t="s">
        <v>2128</v>
      </c>
      <c r="B178" s="188" t="s">
        <v>2129</v>
      </c>
    </row>
    <row r="179" spans="1:2">
      <c r="A179" s="189" t="s">
        <v>2130</v>
      </c>
      <c r="B179" s="188" t="s">
        <v>2131</v>
      </c>
    </row>
    <row r="180" spans="1:2">
      <c r="A180" s="189" t="s">
        <v>2132</v>
      </c>
      <c r="B180" s="188" t="s">
        <v>2133</v>
      </c>
    </row>
    <row r="181" spans="1:2">
      <c r="A181" s="189" t="s">
        <v>2134</v>
      </c>
      <c r="B181" s="188" t="s">
        <v>2135</v>
      </c>
    </row>
    <row r="182" spans="1:2">
      <c r="A182" s="189" t="s">
        <v>2136</v>
      </c>
      <c r="B182" s="188" t="s">
        <v>2137</v>
      </c>
    </row>
    <row r="183" spans="1:2">
      <c r="A183" s="189" t="s">
        <v>2138</v>
      </c>
      <c r="B183" s="188" t="s">
        <v>2139</v>
      </c>
    </row>
    <row r="184" spans="1:2">
      <c r="A184" s="189" t="s">
        <v>2140</v>
      </c>
      <c r="B184" s="188" t="s">
        <v>2141</v>
      </c>
    </row>
    <row r="185" spans="1:2">
      <c r="A185" s="189" t="s">
        <v>2142</v>
      </c>
      <c r="B185" s="188" t="s">
        <v>2143</v>
      </c>
    </row>
    <row r="186" spans="1:2">
      <c r="A186" s="189" t="s">
        <v>2144</v>
      </c>
      <c r="B186" s="188" t="s">
        <v>2145</v>
      </c>
    </row>
    <row r="187" spans="1:2">
      <c r="A187" s="189" t="s">
        <v>2146</v>
      </c>
      <c r="B187" s="188" t="s">
        <v>2147</v>
      </c>
    </row>
    <row r="188" spans="1:2">
      <c r="A188" s="189" t="s">
        <v>2148</v>
      </c>
      <c r="B188" s="188" t="s">
        <v>2149</v>
      </c>
    </row>
    <row r="189" spans="1:2">
      <c r="A189" s="189" t="s">
        <v>2150</v>
      </c>
      <c r="B189" s="188" t="s">
        <v>2151</v>
      </c>
    </row>
    <row r="190" spans="1:2">
      <c r="A190" s="189" t="s">
        <v>2152</v>
      </c>
      <c r="B190" s="188" t="s">
        <v>2153</v>
      </c>
    </row>
    <row r="191" spans="1:2">
      <c r="A191" s="189" t="s">
        <v>2154</v>
      </c>
      <c r="B191" s="188" t="s">
        <v>2155</v>
      </c>
    </row>
    <row r="192" spans="1:2">
      <c r="A192" s="189" t="s">
        <v>2156</v>
      </c>
      <c r="B192" s="188" t="s">
        <v>2157</v>
      </c>
    </row>
    <row r="193" spans="1:2">
      <c r="A193" s="189" t="s">
        <v>2158</v>
      </c>
      <c r="B193" s="188" t="s">
        <v>2159</v>
      </c>
    </row>
    <row r="194" spans="1:2">
      <c r="A194" s="189" t="s">
        <v>2160</v>
      </c>
      <c r="B194" s="188" t="s">
        <v>2161</v>
      </c>
    </row>
    <row r="195" spans="1:2">
      <c r="A195" s="189" t="s">
        <v>2162</v>
      </c>
      <c r="B195" s="188" t="s">
        <v>2163</v>
      </c>
    </row>
    <row r="196" spans="1:2">
      <c r="A196" s="189" t="s">
        <v>2164</v>
      </c>
      <c r="B196" s="188" t="s">
        <v>2165</v>
      </c>
    </row>
    <row r="197" spans="1:2">
      <c r="A197" s="189" t="s">
        <v>2166</v>
      </c>
      <c r="B197" s="188" t="s">
        <v>2167</v>
      </c>
    </row>
    <row r="198" spans="1:2">
      <c r="A198" s="189" t="s">
        <v>2168</v>
      </c>
      <c r="B198" s="188" t="s">
        <v>2169</v>
      </c>
    </row>
    <row r="199" spans="1:2">
      <c r="A199" s="189" t="s">
        <v>2170</v>
      </c>
      <c r="B199" s="188" t="s">
        <v>2171</v>
      </c>
    </row>
    <row r="200" spans="1:2">
      <c r="A200" s="189" t="s">
        <v>2172</v>
      </c>
      <c r="B200" s="188" t="s">
        <v>2173</v>
      </c>
    </row>
    <row r="201" spans="1:2">
      <c r="A201" s="189" t="s">
        <v>3056</v>
      </c>
      <c r="B201" s="188" t="s">
        <v>3057</v>
      </c>
    </row>
    <row r="202" spans="1:2">
      <c r="A202" s="189" t="s">
        <v>3058</v>
      </c>
      <c r="B202" s="188" t="s">
        <v>3059</v>
      </c>
    </row>
    <row r="203" spans="1:2">
      <c r="A203" s="189" t="s">
        <v>3060</v>
      </c>
      <c r="B203" s="188" t="s">
        <v>3061</v>
      </c>
    </row>
    <row r="204" spans="1:2">
      <c r="A204" s="189" t="s">
        <v>3062</v>
      </c>
      <c r="B204" s="188" t="s">
        <v>3063</v>
      </c>
    </row>
    <row r="205" spans="1:2">
      <c r="A205" s="189" t="s">
        <v>3064</v>
      </c>
      <c r="B205" s="188" t="s">
        <v>3065</v>
      </c>
    </row>
    <row r="206" spans="1:2">
      <c r="A206" s="189" t="s">
        <v>3066</v>
      </c>
      <c r="B206" s="188" t="s">
        <v>3067</v>
      </c>
    </row>
    <row r="207" spans="1:2">
      <c r="A207" s="189" t="s">
        <v>3068</v>
      </c>
      <c r="B207" s="188" t="s">
        <v>2514</v>
      </c>
    </row>
    <row r="208" spans="1:2">
      <c r="A208" s="189" t="s">
        <v>3069</v>
      </c>
      <c r="B208" s="188" t="s">
        <v>3070</v>
      </c>
    </row>
    <row r="209" spans="1:2">
      <c r="A209" s="189" t="s">
        <v>3071</v>
      </c>
      <c r="B209" s="188" t="s">
        <v>3072</v>
      </c>
    </row>
    <row r="210" spans="1:2">
      <c r="A210" s="189" t="s">
        <v>3073</v>
      </c>
      <c r="B210" s="188" t="s">
        <v>3074</v>
      </c>
    </row>
    <row r="211" spans="1:2">
      <c r="A211" s="189" t="s">
        <v>3075</v>
      </c>
      <c r="B211" s="188" t="s">
        <v>3076</v>
      </c>
    </row>
    <row r="212" spans="1:2">
      <c r="A212" s="189" t="s">
        <v>3077</v>
      </c>
      <c r="B212" s="188" t="s">
        <v>3078</v>
      </c>
    </row>
    <row r="213" spans="1:2">
      <c r="A213" s="189" t="s">
        <v>3079</v>
      </c>
      <c r="B213" s="188" t="s">
        <v>3080</v>
      </c>
    </row>
    <row r="214" spans="1:2">
      <c r="A214" s="189" t="s">
        <v>3081</v>
      </c>
      <c r="B214" s="188" t="s">
        <v>3082</v>
      </c>
    </row>
    <row r="215" spans="1:2">
      <c r="A215" s="189" t="s">
        <v>3083</v>
      </c>
      <c r="B215" s="188" t="s">
        <v>3084</v>
      </c>
    </row>
    <row r="216" spans="1:2">
      <c r="A216" s="189" t="s">
        <v>3085</v>
      </c>
      <c r="B216" s="188" t="s">
        <v>3086</v>
      </c>
    </row>
    <row r="217" spans="1:2">
      <c r="A217" s="189" t="s">
        <v>3087</v>
      </c>
      <c r="B217" s="188" t="s">
        <v>3088</v>
      </c>
    </row>
    <row r="218" spans="1:2">
      <c r="A218" s="189" t="s">
        <v>3089</v>
      </c>
      <c r="B218" s="188" t="s">
        <v>3090</v>
      </c>
    </row>
    <row r="219" spans="1:2">
      <c r="A219" s="189" t="s">
        <v>3091</v>
      </c>
      <c r="B219" s="188" t="s">
        <v>3092</v>
      </c>
    </row>
    <row r="220" spans="1:2">
      <c r="A220" s="189" t="s">
        <v>3093</v>
      </c>
      <c r="B220" s="188" t="s">
        <v>3094</v>
      </c>
    </row>
    <row r="221" spans="1:2">
      <c r="A221" s="177" t="s">
        <v>1909</v>
      </c>
      <c r="B221" s="178" t="s">
        <v>1910</v>
      </c>
    </row>
    <row r="222" spans="1:2">
      <c r="A222" s="191" t="s">
        <v>3095</v>
      </c>
      <c r="B222" s="190" t="s">
        <v>3096</v>
      </c>
    </row>
    <row r="223" spans="1:2">
      <c r="A223" s="191" t="s">
        <v>2174</v>
      </c>
      <c r="B223" s="190" t="s">
        <v>2175</v>
      </c>
    </row>
    <row r="224" spans="1:2">
      <c r="A224" s="191" t="s">
        <v>2176</v>
      </c>
      <c r="B224" s="190" t="s">
        <v>2177</v>
      </c>
    </row>
    <row r="225" spans="1:2">
      <c r="A225" s="191" t="s">
        <v>2178</v>
      </c>
      <c r="B225" s="190" t="s">
        <v>2179</v>
      </c>
    </row>
    <row r="226" spans="1:2">
      <c r="A226" s="191" t="s">
        <v>2180</v>
      </c>
      <c r="B226" s="190" t="s">
        <v>2181</v>
      </c>
    </row>
    <row r="227" spans="1:2">
      <c r="A227" s="191" t="s">
        <v>2182</v>
      </c>
      <c r="B227" s="190" t="s">
        <v>2183</v>
      </c>
    </row>
    <row r="228" spans="1:2">
      <c r="A228" s="191" t="s">
        <v>2184</v>
      </c>
      <c r="B228" s="190" t="s">
        <v>2185</v>
      </c>
    </row>
    <row r="229" spans="1:2">
      <c r="A229" s="191" t="s">
        <v>2186</v>
      </c>
      <c r="B229" s="190" t="s">
        <v>2187</v>
      </c>
    </row>
    <row r="230" spans="1:2">
      <c r="A230" s="191" t="s">
        <v>2188</v>
      </c>
      <c r="B230" s="190" t="s">
        <v>2189</v>
      </c>
    </row>
    <row r="231" spans="1:2">
      <c r="A231" s="191" t="s">
        <v>2190</v>
      </c>
      <c r="B231" s="190" t="s">
        <v>2191</v>
      </c>
    </row>
    <row r="232" spans="1:2">
      <c r="A232" s="191" t="s">
        <v>2192</v>
      </c>
      <c r="B232" s="190" t="s">
        <v>2193</v>
      </c>
    </row>
    <row r="233" spans="1:2">
      <c r="A233" s="191" t="s">
        <v>2194</v>
      </c>
      <c r="B233" s="190" t="s">
        <v>2195</v>
      </c>
    </row>
    <row r="234" spans="1:2">
      <c r="A234" s="191" t="s">
        <v>2196</v>
      </c>
      <c r="B234" s="190" t="s">
        <v>2197</v>
      </c>
    </row>
    <row r="235" spans="1:2">
      <c r="A235" s="191" t="s">
        <v>2198</v>
      </c>
      <c r="B235" s="190" t="s">
        <v>2199</v>
      </c>
    </row>
    <row r="236" spans="1:2">
      <c r="A236" s="191" t="s">
        <v>2200</v>
      </c>
      <c r="B236" s="190" t="s">
        <v>2201</v>
      </c>
    </row>
    <row r="237" spans="1:2">
      <c r="A237" s="191" t="s">
        <v>3097</v>
      </c>
      <c r="B237" s="190" t="s">
        <v>3098</v>
      </c>
    </row>
    <row r="238" spans="1:2">
      <c r="A238" s="191" t="s">
        <v>3099</v>
      </c>
      <c r="B238" s="190" t="s">
        <v>3100</v>
      </c>
    </row>
    <row r="239" spans="1:2">
      <c r="A239" s="191" t="s">
        <v>3101</v>
      </c>
      <c r="B239" s="190" t="s">
        <v>3102</v>
      </c>
    </row>
    <row r="240" spans="1:2">
      <c r="A240" s="177" t="s">
        <v>124</v>
      </c>
      <c r="B240" s="178" t="s">
        <v>1739</v>
      </c>
    </row>
    <row r="241" spans="1:2">
      <c r="A241" s="193" t="s">
        <v>3103</v>
      </c>
      <c r="B241" s="192" t="s">
        <v>3104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2202</v>
      </c>
      <c r="B254" s="192" t="s">
        <v>2203</v>
      </c>
    </row>
    <row r="255" spans="1:2">
      <c r="A255" s="193" t="s">
        <v>2204</v>
      </c>
      <c r="B255" s="192" t="s">
        <v>2205</v>
      </c>
    </row>
    <row r="256" spans="1:2">
      <c r="A256" s="193" t="s">
        <v>2206</v>
      </c>
      <c r="B256" s="192" t="s">
        <v>2207</v>
      </c>
    </row>
    <row r="257" spans="1:2">
      <c r="A257" s="193" t="s">
        <v>2208</v>
      </c>
      <c r="B257" s="192" t="s">
        <v>2209</v>
      </c>
    </row>
    <row r="258" spans="1:2">
      <c r="A258" s="193" t="s">
        <v>2210</v>
      </c>
      <c r="B258" s="192" t="s">
        <v>2211</v>
      </c>
    </row>
    <row r="259" spans="1:2">
      <c r="A259" s="193" t="s">
        <v>2212</v>
      </c>
      <c r="B259" s="192" t="s">
        <v>2213</v>
      </c>
    </row>
    <row r="260" spans="1:2">
      <c r="A260" s="193" t="s">
        <v>2214</v>
      </c>
      <c r="B260" s="192" t="s">
        <v>2215</v>
      </c>
    </row>
    <row r="261" spans="1:2">
      <c r="A261" s="193" t="s">
        <v>2216</v>
      </c>
      <c r="B261" s="192" t="s">
        <v>2217</v>
      </c>
    </row>
    <row r="262" spans="1:2">
      <c r="A262" s="177" t="s">
        <v>130</v>
      </c>
      <c r="B262" s="178" t="s">
        <v>1740</v>
      </c>
    </row>
    <row r="263" spans="1:2">
      <c r="A263" s="195" t="s">
        <v>3105</v>
      </c>
      <c r="B263" s="194" t="s">
        <v>3106</v>
      </c>
    </row>
    <row r="264" spans="1:2">
      <c r="A264" s="195" t="s">
        <v>3107</v>
      </c>
      <c r="B264" s="194" t="s">
        <v>3108</v>
      </c>
    </row>
    <row r="265" spans="1:2">
      <c r="A265" s="195" t="s">
        <v>3109</v>
      </c>
      <c r="B265" s="194" t="s">
        <v>3110</v>
      </c>
    </row>
    <row r="266" spans="1:2">
      <c r="A266" s="195" t="s">
        <v>3111</v>
      </c>
      <c r="B266" s="194" t="s">
        <v>3112</v>
      </c>
    </row>
    <row r="267" spans="1:2">
      <c r="A267" s="195" t="s">
        <v>3113</v>
      </c>
      <c r="B267" s="194" t="s">
        <v>3114</v>
      </c>
    </row>
    <row r="268" spans="1:2">
      <c r="A268" s="195" t="s">
        <v>3115</v>
      </c>
      <c r="B268" s="194" t="s">
        <v>3116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2218</v>
      </c>
      <c r="B273" s="194" t="s">
        <v>2219</v>
      </c>
    </row>
    <row r="274" spans="1:2">
      <c r="A274" s="195" t="s">
        <v>2220</v>
      </c>
      <c r="B274" s="194" t="s">
        <v>2221</v>
      </c>
    </row>
    <row r="275" spans="1:2">
      <c r="A275" s="195" t="s">
        <v>2222</v>
      </c>
      <c r="B275" s="194" t="s">
        <v>2223</v>
      </c>
    </row>
    <row r="276" spans="1:2">
      <c r="A276" s="195" t="s">
        <v>2224</v>
      </c>
      <c r="B276" s="194" t="s">
        <v>2225</v>
      </c>
    </row>
    <row r="277" spans="1:2">
      <c r="A277" s="195" t="s">
        <v>2226</v>
      </c>
      <c r="B277" s="194" t="s">
        <v>2227</v>
      </c>
    </row>
    <row r="278" spans="1:2">
      <c r="A278" s="195" t="s">
        <v>3117</v>
      </c>
      <c r="B278" s="194" t="s">
        <v>3118</v>
      </c>
    </row>
    <row r="279" spans="1:2">
      <c r="A279" s="195" t="s">
        <v>3119</v>
      </c>
      <c r="B279" s="194" t="s">
        <v>3120</v>
      </c>
    </row>
    <row r="280" spans="1:2">
      <c r="A280" s="195" t="s">
        <v>3121</v>
      </c>
      <c r="B280" s="194" t="s">
        <v>3122</v>
      </c>
    </row>
    <row r="281" spans="1:2">
      <c r="A281" s="195" t="s">
        <v>3123</v>
      </c>
      <c r="B281" s="194" t="s">
        <v>2227</v>
      </c>
    </row>
    <row r="282" spans="1:2">
      <c r="A282" s="195" t="s">
        <v>3124</v>
      </c>
      <c r="B282" s="194" t="s">
        <v>3125</v>
      </c>
    </row>
    <row r="283" spans="1:2">
      <c r="A283" s="195" t="s">
        <v>3126</v>
      </c>
      <c r="B283" s="194" t="s">
        <v>3127</v>
      </c>
    </row>
    <row r="284" spans="1:2">
      <c r="A284" s="195" t="s">
        <v>3128</v>
      </c>
      <c r="B284" s="194" t="s">
        <v>3129</v>
      </c>
    </row>
    <row r="285" spans="1:2">
      <c r="A285" s="195" t="s">
        <v>3130</v>
      </c>
      <c r="B285" s="194" t="s">
        <v>3131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2228</v>
      </c>
      <c r="B290" s="196" t="s">
        <v>2229</v>
      </c>
    </row>
    <row r="291" spans="1:2">
      <c r="A291" s="197" t="s">
        <v>2230</v>
      </c>
      <c r="B291" s="196" t="s">
        <v>2231</v>
      </c>
    </row>
    <row r="292" spans="1:2">
      <c r="A292" s="197" t="s">
        <v>2232</v>
      </c>
      <c r="B292" s="196" t="s">
        <v>2233</v>
      </c>
    </row>
    <row r="293" spans="1:2">
      <c r="A293" s="197" t="s">
        <v>2234</v>
      </c>
      <c r="B293" s="196" t="s">
        <v>2235</v>
      </c>
    </row>
    <row r="294" spans="1:2">
      <c r="A294" s="197" t="s">
        <v>2236</v>
      </c>
      <c r="B294" s="196" t="s">
        <v>2237</v>
      </c>
    </row>
    <row r="295" spans="1:2">
      <c r="A295" s="197" t="s">
        <v>2238</v>
      </c>
      <c r="B295" s="196" t="s">
        <v>2239</v>
      </c>
    </row>
    <row r="296" spans="1:2">
      <c r="A296" s="197" t="s">
        <v>2240</v>
      </c>
      <c r="B296" s="196" t="s">
        <v>2241</v>
      </c>
    </row>
    <row r="297" spans="1:2">
      <c r="A297" s="197" t="s">
        <v>2242</v>
      </c>
      <c r="B297" s="196" t="s">
        <v>2243</v>
      </c>
    </row>
    <row r="298" spans="1:2">
      <c r="A298" s="197" t="s">
        <v>2244</v>
      </c>
      <c r="B298" s="196" t="s">
        <v>2245</v>
      </c>
    </row>
    <row r="299" spans="1:2">
      <c r="A299" s="197" t="s">
        <v>3132</v>
      </c>
      <c r="B299" s="196" t="s">
        <v>3133</v>
      </c>
    </row>
    <row r="300" spans="1:2">
      <c r="A300" s="197" t="s">
        <v>3134</v>
      </c>
      <c r="B300" s="196" t="s">
        <v>3135</v>
      </c>
    </row>
    <row r="301" spans="1:2">
      <c r="A301" s="197" t="s">
        <v>3136</v>
      </c>
      <c r="B301" s="196" t="s">
        <v>876</v>
      </c>
    </row>
    <row r="302" spans="1:2">
      <c r="A302" s="177" t="s">
        <v>134</v>
      </c>
      <c r="B302" s="178" t="s">
        <v>1911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3137</v>
      </c>
      <c r="B305" s="198" t="s">
        <v>3138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3139</v>
      </c>
      <c r="B311" s="198" t="s">
        <v>3140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2246</v>
      </c>
      <c r="B358" s="198" t="s">
        <v>2247</v>
      </c>
    </row>
    <row r="359" spans="1:2">
      <c r="A359" s="199" t="s">
        <v>2248</v>
      </c>
      <c r="B359" s="198" t="s">
        <v>2249</v>
      </c>
    </row>
    <row r="360" spans="1:2">
      <c r="A360" s="199" t="s">
        <v>2250</v>
      </c>
      <c r="B360" s="198" t="s">
        <v>2251</v>
      </c>
    </row>
    <row r="361" spans="1:2">
      <c r="A361" s="199" t="s">
        <v>2252</v>
      </c>
      <c r="B361" s="198" t="s">
        <v>2253</v>
      </c>
    </row>
    <row r="362" spans="1:2">
      <c r="A362" s="199" t="s">
        <v>2254</v>
      </c>
      <c r="B362" s="198" t="s">
        <v>2255</v>
      </c>
    </row>
    <row r="363" spans="1:2">
      <c r="A363" s="199" t="s">
        <v>2256</v>
      </c>
      <c r="B363" s="198" t="s">
        <v>2257</v>
      </c>
    </row>
    <row r="364" spans="1:2">
      <c r="A364" s="199" t="s">
        <v>2258</v>
      </c>
      <c r="B364" s="198" t="s">
        <v>2259</v>
      </c>
    </row>
    <row r="365" spans="1:2">
      <c r="A365" s="199" t="s">
        <v>2260</v>
      </c>
      <c r="B365" s="198" t="s">
        <v>2261</v>
      </c>
    </row>
    <row r="366" spans="1:2">
      <c r="A366" s="199" t="s">
        <v>2262</v>
      </c>
      <c r="B366" s="198" t="s">
        <v>2263</v>
      </c>
    </row>
    <row r="367" spans="1:2">
      <c r="A367" s="199" t="s">
        <v>2264</v>
      </c>
      <c r="B367" s="198" t="s">
        <v>2265</v>
      </c>
    </row>
    <row r="368" spans="1:2">
      <c r="A368" s="199" t="s">
        <v>2266</v>
      </c>
      <c r="B368" s="198" t="s">
        <v>2267</v>
      </c>
    </row>
    <row r="369" spans="1:2">
      <c r="A369" s="199" t="s">
        <v>2268</v>
      </c>
      <c r="B369" s="198" t="s">
        <v>2269</v>
      </c>
    </row>
    <row r="370" spans="1:2">
      <c r="A370" s="199" t="s">
        <v>2270</v>
      </c>
      <c r="B370" s="198" t="s">
        <v>2271</v>
      </c>
    </row>
    <row r="371" spans="1:2">
      <c r="A371" s="199" t="s">
        <v>2272</v>
      </c>
      <c r="B371" s="198" t="s">
        <v>2273</v>
      </c>
    </row>
    <row r="372" spans="1:2">
      <c r="A372" s="199" t="s">
        <v>2274</v>
      </c>
      <c r="B372" s="198" t="s">
        <v>2275</v>
      </c>
    </row>
    <row r="373" spans="1:2">
      <c r="A373" s="199" t="s">
        <v>2276</v>
      </c>
      <c r="B373" s="198" t="s">
        <v>2277</v>
      </c>
    </row>
    <row r="374" spans="1:2">
      <c r="A374" s="199" t="s">
        <v>2278</v>
      </c>
      <c r="B374" s="198" t="s">
        <v>2279</v>
      </c>
    </row>
    <row r="375" spans="1:2">
      <c r="A375" s="199" t="s">
        <v>2280</v>
      </c>
      <c r="B375" s="198" t="s">
        <v>2281</v>
      </c>
    </row>
    <row r="376" spans="1:2">
      <c r="A376" s="199" t="s">
        <v>2282</v>
      </c>
      <c r="B376" s="198" t="s">
        <v>2283</v>
      </c>
    </row>
    <row r="377" spans="1:2">
      <c r="A377" s="199" t="s">
        <v>2284</v>
      </c>
      <c r="B377" s="198" t="s">
        <v>2285</v>
      </c>
    </row>
    <row r="378" spans="1:2">
      <c r="A378" s="199" t="s">
        <v>2286</v>
      </c>
      <c r="B378" s="198" t="s">
        <v>2287</v>
      </c>
    </row>
    <row r="379" spans="1:2">
      <c r="A379" s="199" t="s">
        <v>2288</v>
      </c>
      <c r="B379" s="198" t="s">
        <v>2289</v>
      </c>
    </row>
    <row r="380" spans="1:2">
      <c r="A380" s="199" t="s">
        <v>2290</v>
      </c>
      <c r="B380" s="198" t="s">
        <v>2291</v>
      </c>
    </row>
    <row r="381" spans="1:2">
      <c r="A381" s="199" t="s">
        <v>2292</v>
      </c>
      <c r="B381" s="198" t="s">
        <v>2293</v>
      </c>
    </row>
    <row r="382" spans="1:2">
      <c r="A382" s="199" t="s">
        <v>2294</v>
      </c>
      <c r="B382" s="198" t="s">
        <v>2295</v>
      </c>
    </row>
    <row r="383" spans="1:2">
      <c r="A383" s="199" t="s">
        <v>2296</v>
      </c>
      <c r="B383" s="198" t="s">
        <v>2297</v>
      </c>
    </row>
    <row r="384" spans="1:2">
      <c r="A384" s="199" t="s">
        <v>2298</v>
      </c>
      <c r="B384" s="198" t="s">
        <v>2299</v>
      </c>
    </row>
    <row r="385" spans="1:2">
      <c r="A385" s="199" t="s">
        <v>2300</v>
      </c>
      <c r="B385" s="198" t="s">
        <v>2301</v>
      </c>
    </row>
    <row r="386" spans="1:2">
      <c r="A386" s="199" t="s">
        <v>2302</v>
      </c>
      <c r="B386" s="198" t="s">
        <v>2303</v>
      </c>
    </row>
    <row r="387" spans="1:2">
      <c r="A387" s="199" t="s">
        <v>2304</v>
      </c>
      <c r="B387" s="198" t="s">
        <v>874</v>
      </c>
    </row>
    <row r="388" spans="1:2">
      <c r="A388" s="199" t="s">
        <v>2305</v>
      </c>
      <c r="B388" s="198" t="s">
        <v>1147</v>
      </c>
    </row>
    <row r="389" spans="1:2">
      <c r="A389" s="199" t="s">
        <v>2306</v>
      </c>
      <c r="B389" s="198" t="s">
        <v>2307</v>
      </c>
    </row>
    <row r="390" spans="1:2">
      <c r="A390" s="199" t="s">
        <v>2308</v>
      </c>
      <c r="B390" s="198" t="s">
        <v>2309</v>
      </c>
    </row>
    <row r="391" spans="1:2">
      <c r="A391" s="199" t="s">
        <v>2310</v>
      </c>
      <c r="B391" s="198" t="s">
        <v>2311</v>
      </c>
    </row>
    <row r="392" spans="1:2">
      <c r="A392" s="199" t="s">
        <v>2312</v>
      </c>
      <c r="B392" s="198" t="s">
        <v>2313</v>
      </c>
    </row>
    <row r="393" spans="1:2">
      <c r="A393" s="199" t="s">
        <v>2314</v>
      </c>
      <c r="B393" s="198" t="s">
        <v>2315</v>
      </c>
    </row>
    <row r="394" spans="1:2">
      <c r="A394" s="199" t="s">
        <v>2316</v>
      </c>
      <c r="B394" s="198" t="s">
        <v>2317</v>
      </c>
    </row>
    <row r="395" spans="1:2">
      <c r="A395" s="199" t="s">
        <v>2318</v>
      </c>
      <c r="B395" s="198" t="s">
        <v>2319</v>
      </c>
    </row>
    <row r="396" spans="1:2">
      <c r="A396" s="199" t="s">
        <v>2320</v>
      </c>
      <c r="B396" s="198" t="s">
        <v>2321</v>
      </c>
    </row>
    <row r="397" spans="1:2">
      <c r="A397" s="199" t="s">
        <v>2322</v>
      </c>
      <c r="B397" s="198" t="s">
        <v>2323</v>
      </c>
    </row>
    <row r="398" spans="1:2">
      <c r="A398" s="199" t="s">
        <v>2324</v>
      </c>
      <c r="B398" s="198" t="s">
        <v>2325</v>
      </c>
    </row>
    <row r="399" spans="1:2">
      <c r="A399" s="199" t="s">
        <v>3141</v>
      </c>
      <c r="B399" s="198" t="s">
        <v>3142</v>
      </c>
    </row>
    <row r="400" spans="1:2">
      <c r="A400" s="199" t="s">
        <v>3143</v>
      </c>
      <c r="B400" s="198" t="s">
        <v>3144</v>
      </c>
    </row>
    <row r="401" spans="1:2">
      <c r="A401" s="199" t="s">
        <v>3145</v>
      </c>
      <c r="B401" s="198" t="s">
        <v>3146</v>
      </c>
    </row>
    <row r="402" spans="1:2">
      <c r="A402" s="199" t="s">
        <v>3147</v>
      </c>
      <c r="B402" s="198" t="s">
        <v>3148</v>
      </c>
    </row>
    <row r="403" spans="1:2">
      <c r="A403" s="199" t="s">
        <v>3149</v>
      </c>
      <c r="B403" s="198" t="s">
        <v>3150</v>
      </c>
    </row>
    <row r="404" spans="1:2">
      <c r="A404" s="199" t="s">
        <v>3151</v>
      </c>
      <c r="B404" s="198" t="s">
        <v>3152</v>
      </c>
    </row>
    <row r="405" spans="1:2">
      <c r="A405" s="199" t="s">
        <v>3153</v>
      </c>
      <c r="B405" s="198" t="s">
        <v>3154</v>
      </c>
    </row>
    <row r="406" spans="1:2">
      <c r="A406" s="199" t="s">
        <v>3155</v>
      </c>
      <c r="B406" s="198" t="s">
        <v>3156</v>
      </c>
    </row>
    <row r="407" spans="1:2">
      <c r="A407" s="199" t="s">
        <v>3157</v>
      </c>
      <c r="B407" s="198" t="s">
        <v>3158</v>
      </c>
    </row>
    <row r="408" spans="1:2">
      <c r="A408" s="199" t="s">
        <v>3159</v>
      </c>
      <c r="B408" s="198" t="s">
        <v>3160</v>
      </c>
    </row>
    <row r="409" spans="1:2">
      <c r="A409" s="199" t="s">
        <v>3161</v>
      </c>
      <c r="B409" s="198" t="s">
        <v>3162</v>
      </c>
    </row>
    <row r="410" spans="1:2">
      <c r="A410" s="199" t="s">
        <v>3163</v>
      </c>
      <c r="B410" s="198" t="s">
        <v>3164</v>
      </c>
    </row>
    <row r="411" spans="1:2">
      <c r="A411" s="199" t="s">
        <v>3165</v>
      </c>
      <c r="B411" s="198" t="s">
        <v>3166</v>
      </c>
    </row>
    <row r="412" spans="1:2">
      <c r="A412" s="199" t="s">
        <v>3167</v>
      </c>
      <c r="B412" s="198" t="s">
        <v>3168</v>
      </c>
    </row>
    <row r="413" spans="1:2">
      <c r="A413" s="199" t="s">
        <v>3169</v>
      </c>
      <c r="B413" s="198" t="s">
        <v>3170</v>
      </c>
    </row>
    <row r="414" spans="1:2">
      <c r="A414" s="199" t="s">
        <v>3171</v>
      </c>
      <c r="B414" s="198" t="s">
        <v>3172</v>
      </c>
    </row>
    <row r="415" spans="1:2">
      <c r="A415" s="199" t="s">
        <v>3173</v>
      </c>
      <c r="B415" s="198" t="s">
        <v>3174</v>
      </c>
    </row>
    <row r="416" spans="1:2">
      <c r="A416" s="199" t="s">
        <v>3175</v>
      </c>
      <c r="B416" s="198" t="s">
        <v>3176</v>
      </c>
    </row>
    <row r="417" spans="1:2">
      <c r="A417" s="199" t="s">
        <v>3177</v>
      </c>
      <c r="B417" s="198" t="s">
        <v>3178</v>
      </c>
    </row>
    <row r="418" spans="1:2">
      <c r="A418" s="199" t="s">
        <v>3179</v>
      </c>
      <c r="B418" s="198" t="s">
        <v>3180</v>
      </c>
    </row>
    <row r="419" spans="1:2">
      <c r="A419" s="199" t="s">
        <v>3181</v>
      </c>
      <c r="B419" s="198" t="s">
        <v>3182</v>
      </c>
    </row>
    <row r="420" spans="1:2">
      <c r="A420" s="199" t="s">
        <v>3183</v>
      </c>
      <c r="B420" s="198" t="s">
        <v>3184</v>
      </c>
    </row>
    <row r="421" spans="1:2">
      <c r="A421" s="199" t="s">
        <v>3185</v>
      </c>
      <c r="B421" s="198" t="s">
        <v>3186</v>
      </c>
    </row>
    <row r="422" spans="1:2">
      <c r="A422" s="199" t="s">
        <v>3187</v>
      </c>
      <c r="B422" s="198" t="s">
        <v>3188</v>
      </c>
    </row>
    <row r="423" spans="1:2">
      <c r="A423" s="177" t="s">
        <v>138</v>
      </c>
      <c r="B423" s="178" t="s">
        <v>1912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3189</v>
      </c>
      <c r="B427" s="200" t="s">
        <v>3190</v>
      </c>
    </row>
    <row r="428" spans="1:2">
      <c r="A428" s="201" t="s">
        <v>3191</v>
      </c>
      <c r="B428" s="200" t="s">
        <v>3192</v>
      </c>
    </row>
    <row r="429" spans="1:2">
      <c r="A429" s="201" t="s">
        <v>3193</v>
      </c>
      <c r="B429" s="200" t="s">
        <v>3194</v>
      </c>
    </row>
    <row r="430" spans="1:2">
      <c r="A430" s="201" t="s">
        <v>3195</v>
      </c>
      <c r="B430" s="200" t="s">
        <v>3196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2326</v>
      </c>
      <c r="B531" s="200" t="s">
        <v>2327</v>
      </c>
    </row>
    <row r="532" spans="1:2">
      <c r="A532" s="201" t="s">
        <v>2328</v>
      </c>
      <c r="B532" s="200" t="s">
        <v>2329</v>
      </c>
    </row>
    <row r="533" spans="1:2">
      <c r="A533" s="201" t="s">
        <v>2330</v>
      </c>
      <c r="B533" s="200" t="s">
        <v>2331</v>
      </c>
    </row>
    <row r="534" spans="1:2">
      <c r="A534" s="201" t="s">
        <v>2332</v>
      </c>
      <c r="B534" s="200" t="s">
        <v>2333</v>
      </c>
    </row>
    <row r="535" spans="1:2">
      <c r="A535" s="201" t="s">
        <v>2334</v>
      </c>
      <c r="B535" s="200" t="s">
        <v>2335</v>
      </c>
    </row>
    <row r="536" spans="1:2">
      <c r="A536" s="201" t="s">
        <v>2336</v>
      </c>
      <c r="B536" s="200" t="s">
        <v>2337</v>
      </c>
    </row>
    <row r="537" spans="1:2">
      <c r="A537" s="201" t="s">
        <v>2338</v>
      </c>
      <c r="B537" s="200" t="s">
        <v>2339</v>
      </c>
    </row>
    <row r="538" spans="1:2">
      <c r="A538" s="201" t="s">
        <v>2340</v>
      </c>
      <c r="B538" s="200" t="s">
        <v>2341</v>
      </c>
    </row>
    <row r="539" spans="1:2">
      <c r="A539" s="201" t="s">
        <v>2342</v>
      </c>
      <c r="B539" s="200" t="s">
        <v>2343</v>
      </c>
    </row>
    <row r="540" spans="1:2">
      <c r="A540" s="201" t="s">
        <v>2344</v>
      </c>
      <c r="B540" s="200" t="s">
        <v>2345</v>
      </c>
    </row>
    <row r="541" spans="1:2">
      <c r="A541" s="201" t="s">
        <v>2346</v>
      </c>
      <c r="B541" s="200" t="s">
        <v>2347</v>
      </c>
    </row>
    <row r="542" spans="1:2">
      <c r="A542" s="201" t="s">
        <v>2348</v>
      </c>
      <c r="B542" s="200" t="s">
        <v>2349</v>
      </c>
    </row>
    <row r="543" spans="1:2">
      <c r="A543" s="201" t="s">
        <v>2350</v>
      </c>
      <c r="B543" s="200" t="s">
        <v>2351</v>
      </c>
    </row>
    <row r="544" spans="1:2">
      <c r="A544" s="201" t="s">
        <v>2352</v>
      </c>
      <c r="B544" s="200" t="s">
        <v>2353</v>
      </c>
    </row>
    <row r="545" spans="1:2">
      <c r="A545" s="201" t="s">
        <v>2354</v>
      </c>
      <c r="B545" s="200" t="s">
        <v>2355</v>
      </c>
    </row>
    <row r="546" spans="1:2">
      <c r="A546" s="201" t="s">
        <v>2356</v>
      </c>
      <c r="B546" s="200" t="s">
        <v>2357</v>
      </c>
    </row>
    <row r="547" spans="1:2">
      <c r="A547" s="201" t="s">
        <v>2358</v>
      </c>
      <c r="B547" s="200" t="s">
        <v>2359</v>
      </c>
    </row>
    <row r="548" spans="1:2">
      <c r="A548" s="201" t="s">
        <v>2360</v>
      </c>
      <c r="B548" s="200" t="s">
        <v>2361</v>
      </c>
    </row>
    <row r="549" spans="1:2">
      <c r="A549" s="201" t="s">
        <v>2362</v>
      </c>
      <c r="B549" s="200" t="s">
        <v>2363</v>
      </c>
    </row>
    <row r="550" spans="1:2">
      <c r="A550" s="201" t="s">
        <v>2364</v>
      </c>
      <c r="B550" s="200" t="s">
        <v>2365</v>
      </c>
    </row>
    <row r="551" spans="1:2">
      <c r="A551" s="201" t="s">
        <v>2366</v>
      </c>
      <c r="B551" s="200" t="s">
        <v>2367</v>
      </c>
    </row>
    <row r="552" spans="1:2">
      <c r="A552" s="201" t="s">
        <v>2368</v>
      </c>
      <c r="B552" s="200" t="s">
        <v>2369</v>
      </c>
    </row>
    <row r="553" spans="1:2">
      <c r="A553" s="201" t="s">
        <v>2370</v>
      </c>
      <c r="B553" s="200" t="s">
        <v>2371</v>
      </c>
    </row>
    <row r="554" spans="1:2">
      <c r="A554" s="201" t="s">
        <v>2372</v>
      </c>
      <c r="B554" s="200" t="s">
        <v>2373</v>
      </c>
    </row>
    <row r="555" spans="1:2">
      <c r="A555" s="201" t="s">
        <v>2374</v>
      </c>
      <c r="B555" s="200" t="s">
        <v>2375</v>
      </c>
    </row>
    <row r="556" spans="1:2">
      <c r="A556" s="201" t="s">
        <v>2376</v>
      </c>
      <c r="B556" s="200" t="s">
        <v>2377</v>
      </c>
    </row>
    <row r="557" spans="1:2">
      <c r="A557" s="201" t="s">
        <v>2378</v>
      </c>
      <c r="B557" s="200" t="s">
        <v>2379</v>
      </c>
    </row>
    <row r="558" spans="1:2">
      <c r="A558" s="201" t="s">
        <v>2380</v>
      </c>
      <c r="B558" s="200" t="s">
        <v>2381</v>
      </c>
    </row>
    <row r="559" spans="1:2">
      <c r="A559" s="201" t="s">
        <v>2382</v>
      </c>
      <c r="B559" s="200" t="s">
        <v>2383</v>
      </c>
    </row>
    <row r="560" spans="1:2">
      <c r="A560" s="201" t="s">
        <v>2384</v>
      </c>
      <c r="B560" s="200" t="s">
        <v>2385</v>
      </c>
    </row>
    <row r="561" spans="1:2">
      <c r="A561" s="201" t="s">
        <v>2386</v>
      </c>
      <c r="B561" s="200" t="s">
        <v>1418</v>
      </c>
    </row>
    <row r="562" spans="1:2">
      <c r="A562" s="201" t="s">
        <v>2387</v>
      </c>
      <c r="B562" s="200" t="s">
        <v>2388</v>
      </c>
    </row>
    <row r="563" spans="1:2">
      <c r="A563" s="201" t="s">
        <v>2389</v>
      </c>
      <c r="B563" s="200" t="s">
        <v>2390</v>
      </c>
    </row>
    <row r="564" spans="1:2">
      <c r="A564" s="201" t="s">
        <v>2391</v>
      </c>
      <c r="B564" s="200" t="s">
        <v>2392</v>
      </c>
    </row>
    <row r="565" spans="1:2">
      <c r="A565" s="201" t="s">
        <v>2393</v>
      </c>
      <c r="B565" s="200" t="s">
        <v>2394</v>
      </c>
    </row>
    <row r="566" spans="1:2">
      <c r="A566" s="201" t="s">
        <v>2395</v>
      </c>
      <c r="B566" s="200" t="s">
        <v>2396</v>
      </c>
    </row>
    <row r="567" spans="1:2">
      <c r="A567" s="201" t="s">
        <v>2397</v>
      </c>
      <c r="B567" s="200" t="s">
        <v>2398</v>
      </c>
    </row>
    <row r="568" spans="1:2">
      <c r="A568" s="201" t="s">
        <v>2399</v>
      </c>
      <c r="B568" s="200" t="s">
        <v>2400</v>
      </c>
    </row>
    <row r="569" spans="1:2">
      <c r="A569" s="201" t="s">
        <v>2401</v>
      </c>
      <c r="B569" s="200" t="s">
        <v>2402</v>
      </c>
    </row>
    <row r="570" spans="1:2">
      <c r="A570" s="201" t="s">
        <v>2403</v>
      </c>
      <c r="B570" s="200" t="s">
        <v>2404</v>
      </c>
    </row>
    <row r="571" spans="1:2">
      <c r="A571" s="201" t="s">
        <v>2405</v>
      </c>
      <c r="B571" s="200" t="s">
        <v>2406</v>
      </c>
    </row>
    <row r="572" spans="1:2">
      <c r="A572" s="201" t="s">
        <v>2407</v>
      </c>
      <c r="B572" s="200" t="s">
        <v>2408</v>
      </c>
    </row>
    <row r="573" spans="1:2">
      <c r="A573" s="201" t="s">
        <v>2409</v>
      </c>
      <c r="B573" s="200" t="s">
        <v>2410</v>
      </c>
    </row>
    <row r="574" spans="1:2">
      <c r="A574" s="201" t="s">
        <v>2411</v>
      </c>
      <c r="B574" s="200" t="s">
        <v>2412</v>
      </c>
    </row>
    <row r="575" spans="1:2">
      <c r="A575" s="201" t="s">
        <v>2413</v>
      </c>
      <c r="B575" s="200" t="s">
        <v>2414</v>
      </c>
    </row>
    <row r="576" spans="1:2">
      <c r="A576" s="201" t="s">
        <v>2415</v>
      </c>
      <c r="B576" s="200" t="s">
        <v>2416</v>
      </c>
    </row>
    <row r="577" spans="1:2">
      <c r="A577" s="201" t="s">
        <v>2417</v>
      </c>
      <c r="B577" s="200" t="s">
        <v>2418</v>
      </c>
    </row>
    <row r="578" spans="1:2">
      <c r="A578" s="201" t="s">
        <v>2419</v>
      </c>
      <c r="B578" s="200" t="s">
        <v>2420</v>
      </c>
    </row>
    <row r="579" spans="1:2">
      <c r="A579" s="201" t="s">
        <v>2421</v>
      </c>
      <c r="B579" s="200" t="s">
        <v>2422</v>
      </c>
    </row>
    <row r="580" spans="1:2">
      <c r="A580" s="201" t="s">
        <v>2423</v>
      </c>
      <c r="B580" s="200" t="s">
        <v>2424</v>
      </c>
    </row>
    <row r="581" spans="1:2">
      <c r="A581" s="201" t="s">
        <v>2425</v>
      </c>
      <c r="B581" s="200" t="s">
        <v>2426</v>
      </c>
    </row>
    <row r="582" spans="1:2">
      <c r="A582" s="201" t="s">
        <v>2427</v>
      </c>
      <c r="B582" s="200" t="s">
        <v>2428</v>
      </c>
    </row>
    <row r="583" spans="1:2">
      <c r="A583" s="201" t="s">
        <v>2429</v>
      </c>
      <c r="B583" s="200" t="s">
        <v>2430</v>
      </c>
    </row>
    <row r="584" spans="1:2">
      <c r="A584" s="201" t="s">
        <v>2431</v>
      </c>
      <c r="B584" s="200" t="s">
        <v>2432</v>
      </c>
    </row>
    <row r="585" spans="1:2">
      <c r="A585" s="201" t="s">
        <v>2433</v>
      </c>
      <c r="B585" s="200" t="s">
        <v>2434</v>
      </c>
    </row>
    <row r="586" spans="1:2">
      <c r="A586" s="201" t="s">
        <v>2435</v>
      </c>
      <c r="B586" s="200" t="s">
        <v>2436</v>
      </c>
    </row>
    <row r="587" spans="1:2">
      <c r="A587" s="201" t="s">
        <v>2437</v>
      </c>
      <c r="B587" s="200" t="s">
        <v>2438</v>
      </c>
    </row>
    <row r="588" spans="1:2">
      <c r="A588" s="201" t="s">
        <v>2439</v>
      </c>
      <c r="B588" s="200" t="s">
        <v>2440</v>
      </c>
    </row>
    <row r="589" spans="1:2">
      <c r="A589" s="201" t="s">
        <v>2441</v>
      </c>
      <c r="B589" s="200" t="s">
        <v>2442</v>
      </c>
    </row>
    <row r="590" spans="1:2">
      <c r="A590" s="201" t="s">
        <v>2443</v>
      </c>
      <c r="B590" s="200" t="s">
        <v>2444</v>
      </c>
    </row>
    <row r="591" spans="1:2">
      <c r="A591" s="201" t="s">
        <v>2445</v>
      </c>
      <c r="B591" s="200" t="s">
        <v>2446</v>
      </c>
    </row>
    <row r="592" spans="1:2">
      <c r="A592" s="201" t="s">
        <v>2447</v>
      </c>
      <c r="B592" s="200" t="s">
        <v>2448</v>
      </c>
    </row>
    <row r="593" spans="1:2">
      <c r="A593" s="201" t="s">
        <v>2449</v>
      </c>
      <c r="B593" s="200" t="s">
        <v>2450</v>
      </c>
    </row>
    <row r="594" spans="1:2">
      <c r="A594" s="201" t="s">
        <v>2451</v>
      </c>
      <c r="B594" s="200" t="s">
        <v>2452</v>
      </c>
    </row>
    <row r="595" spans="1:2">
      <c r="A595" s="201" t="s">
        <v>2453</v>
      </c>
      <c r="B595" s="200" t="s">
        <v>2454</v>
      </c>
    </row>
    <row r="596" spans="1:2">
      <c r="A596" s="201" t="s">
        <v>2455</v>
      </c>
      <c r="B596" s="200" t="s">
        <v>2456</v>
      </c>
    </row>
    <row r="597" spans="1:2">
      <c r="A597" s="201" t="s">
        <v>2457</v>
      </c>
      <c r="B597" s="200" t="s">
        <v>2458</v>
      </c>
    </row>
    <row r="598" spans="1:2">
      <c r="A598" s="201" t="s">
        <v>2459</v>
      </c>
      <c r="B598" s="200" t="s">
        <v>2460</v>
      </c>
    </row>
    <row r="599" spans="1:2">
      <c r="A599" s="201" t="s">
        <v>2461</v>
      </c>
      <c r="B599" s="200" t="s">
        <v>2462</v>
      </c>
    </row>
    <row r="600" spans="1:2">
      <c r="A600" s="201" t="s">
        <v>2463</v>
      </c>
      <c r="B600" s="200" t="s">
        <v>2464</v>
      </c>
    </row>
    <row r="601" spans="1:2">
      <c r="A601" s="201" t="s">
        <v>2465</v>
      </c>
      <c r="B601" s="200" t="s">
        <v>2466</v>
      </c>
    </row>
    <row r="602" spans="1:2">
      <c r="A602" s="201" t="s">
        <v>2467</v>
      </c>
      <c r="B602" s="200" t="s">
        <v>2468</v>
      </c>
    </row>
    <row r="603" spans="1:2">
      <c r="A603" s="201" t="s">
        <v>2469</v>
      </c>
      <c r="B603" s="200" t="s">
        <v>2470</v>
      </c>
    </row>
    <row r="604" spans="1:2">
      <c r="A604" s="201" t="s">
        <v>2471</v>
      </c>
      <c r="B604" s="200" t="s">
        <v>2472</v>
      </c>
    </row>
    <row r="605" spans="1:2">
      <c r="A605" s="201" t="s">
        <v>2473</v>
      </c>
      <c r="B605" s="200" t="s">
        <v>2474</v>
      </c>
    </row>
    <row r="606" spans="1:2">
      <c r="A606" s="201" t="s">
        <v>2475</v>
      </c>
      <c r="B606" s="200" t="s">
        <v>2476</v>
      </c>
    </row>
    <row r="607" spans="1:2">
      <c r="A607" s="201" t="s">
        <v>2477</v>
      </c>
      <c r="B607" s="200" t="s">
        <v>2478</v>
      </c>
    </row>
    <row r="608" spans="1:2">
      <c r="A608" s="201" t="s">
        <v>2479</v>
      </c>
      <c r="B608" s="200" t="s">
        <v>2480</v>
      </c>
    </row>
    <row r="609" spans="1:2">
      <c r="A609" s="201" t="s">
        <v>2481</v>
      </c>
      <c r="B609" s="200" t="s">
        <v>2482</v>
      </c>
    </row>
    <row r="610" spans="1:2">
      <c r="A610" s="201" t="s">
        <v>2483</v>
      </c>
      <c r="B610" s="200" t="s">
        <v>2484</v>
      </c>
    </row>
    <row r="611" spans="1:2">
      <c r="A611" s="201" t="s">
        <v>2485</v>
      </c>
      <c r="B611" s="200" t="s">
        <v>2486</v>
      </c>
    </row>
    <row r="612" spans="1:2">
      <c r="A612" s="201" t="s">
        <v>2487</v>
      </c>
      <c r="B612" s="200" t="s">
        <v>2488</v>
      </c>
    </row>
    <row r="613" spans="1:2">
      <c r="A613" s="201" t="s">
        <v>2489</v>
      </c>
      <c r="B613" s="200" t="s">
        <v>2490</v>
      </c>
    </row>
    <row r="614" spans="1:2">
      <c r="A614" s="201" t="s">
        <v>2491</v>
      </c>
      <c r="B614" s="200" t="s">
        <v>2492</v>
      </c>
    </row>
    <row r="615" spans="1:2">
      <c r="A615" s="201" t="s">
        <v>2493</v>
      </c>
      <c r="B615" s="200" t="s">
        <v>2494</v>
      </c>
    </row>
    <row r="616" spans="1:2">
      <c r="A616" s="201" t="s">
        <v>2495</v>
      </c>
      <c r="B616" s="200" t="s">
        <v>2496</v>
      </c>
    </row>
    <row r="617" spans="1:2">
      <c r="A617" s="201" t="s">
        <v>2497</v>
      </c>
      <c r="B617" s="200" t="s">
        <v>2498</v>
      </c>
    </row>
    <row r="618" spans="1:2">
      <c r="A618" s="201" t="s">
        <v>2499</v>
      </c>
      <c r="B618" s="200" t="s">
        <v>2500</v>
      </c>
    </row>
    <row r="619" spans="1:2">
      <c r="A619" s="201" t="s">
        <v>2501</v>
      </c>
      <c r="B619" s="200" t="s">
        <v>2502</v>
      </c>
    </row>
    <row r="620" spans="1:2">
      <c r="A620" s="201" t="s">
        <v>2503</v>
      </c>
      <c r="B620" s="200" t="s">
        <v>2504</v>
      </c>
    </row>
    <row r="621" spans="1:2">
      <c r="A621" s="201" t="s">
        <v>2505</v>
      </c>
      <c r="B621" s="200" t="s">
        <v>2506</v>
      </c>
    </row>
    <row r="622" spans="1:2">
      <c r="A622" s="201" t="s">
        <v>2507</v>
      </c>
      <c r="B622" s="200" t="s">
        <v>2508</v>
      </c>
    </row>
    <row r="623" spans="1:2">
      <c r="A623" s="201" t="s">
        <v>2509</v>
      </c>
      <c r="B623" s="200" t="s">
        <v>2510</v>
      </c>
    </row>
    <row r="624" spans="1:2">
      <c r="A624" s="201" t="s">
        <v>2511</v>
      </c>
      <c r="B624" s="200" t="s">
        <v>2512</v>
      </c>
    </row>
    <row r="625" spans="1:2">
      <c r="A625" s="201" t="s">
        <v>2513</v>
      </c>
      <c r="B625" s="200" t="s">
        <v>2514</v>
      </c>
    </row>
    <row r="626" spans="1:2">
      <c r="A626" s="201" t="s">
        <v>2515</v>
      </c>
      <c r="B626" s="200" t="s">
        <v>2516</v>
      </c>
    </row>
    <row r="627" spans="1:2">
      <c r="A627" s="201" t="s">
        <v>2517</v>
      </c>
      <c r="B627" s="200" t="s">
        <v>2518</v>
      </c>
    </row>
    <row r="628" spans="1:2">
      <c r="A628" s="201" t="s">
        <v>2519</v>
      </c>
      <c r="B628" s="200" t="s">
        <v>2520</v>
      </c>
    </row>
    <row r="629" spans="1:2">
      <c r="A629" s="201" t="s">
        <v>2521</v>
      </c>
      <c r="B629" s="200" t="s">
        <v>2522</v>
      </c>
    </row>
    <row r="630" spans="1:2">
      <c r="A630" s="201" t="s">
        <v>2523</v>
      </c>
      <c r="B630" s="200" t="s">
        <v>2524</v>
      </c>
    </row>
    <row r="631" spans="1:2">
      <c r="A631" s="201" t="s">
        <v>2525</v>
      </c>
      <c r="B631" s="200" t="s">
        <v>2526</v>
      </c>
    </row>
    <row r="632" spans="1:2">
      <c r="A632" s="201" t="s">
        <v>2527</v>
      </c>
      <c r="B632" s="200" t="s">
        <v>2528</v>
      </c>
    </row>
    <row r="633" spans="1:2">
      <c r="A633" s="201" t="s">
        <v>2529</v>
      </c>
      <c r="B633" s="200" t="s">
        <v>2530</v>
      </c>
    </row>
    <row r="634" spans="1:2">
      <c r="A634" s="201" t="s">
        <v>2531</v>
      </c>
      <c r="B634" s="200" t="s">
        <v>2532</v>
      </c>
    </row>
    <row r="635" spans="1:2">
      <c r="A635" s="201" t="s">
        <v>2533</v>
      </c>
      <c r="B635" s="200" t="s">
        <v>2534</v>
      </c>
    </row>
    <row r="636" spans="1:2">
      <c r="A636" s="201" t="s">
        <v>2535</v>
      </c>
      <c r="B636" s="200" t="s">
        <v>2536</v>
      </c>
    </row>
    <row r="637" spans="1:2">
      <c r="A637" s="201" t="s">
        <v>2537</v>
      </c>
      <c r="B637" s="200" t="s">
        <v>2538</v>
      </c>
    </row>
    <row r="638" spans="1:2">
      <c r="A638" s="201" t="s">
        <v>2539</v>
      </c>
      <c r="B638" s="200" t="s">
        <v>2540</v>
      </c>
    </row>
    <row r="639" spans="1:2">
      <c r="A639" s="201" t="s">
        <v>2541</v>
      </c>
      <c r="B639" s="200" t="s">
        <v>2542</v>
      </c>
    </row>
    <row r="640" spans="1:2">
      <c r="A640" s="201" t="s">
        <v>2543</v>
      </c>
      <c r="B640" s="200" t="s">
        <v>2544</v>
      </c>
    </row>
    <row r="641" spans="1:2">
      <c r="A641" s="201" t="s">
        <v>2545</v>
      </c>
      <c r="B641" s="200" t="s">
        <v>2546</v>
      </c>
    </row>
    <row r="642" spans="1:2">
      <c r="A642" s="201" t="s">
        <v>2547</v>
      </c>
      <c r="B642" s="200" t="s">
        <v>2548</v>
      </c>
    </row>
    <row r="643" spans="1:2">
      <c r="A643" s="201" t="s">
        <v>2549</v>
      </c>
      <c r="B643" s="200" t="s">
        <v>2550</v>
      </c>
    </row>
    <row r="644" spans="1:2">
      <c r="A644" s="201" t="s">
        <v>2551</v>
      </c>
      <c r="B644" s="200" t="s">
        <v>2552</v>
      </c>
    </row>
    <row r="645" spans="1:2">
      <c r="A645" s="201" t="s">
        <v>2553</v>
      </c>
      <c r="B645" s="200" t="s">
        <v>2554</v>
      </c>
    </row>
    <row r="646" spans="1:2">
      <c r="A646" s="201" t="s">
        <v>2555</v>
      </c>
      <c r="B646" s="200" t="s">
        <v>2556</v>
      </c>
    </row>
    <row r="647" spans="1:2">
      <c r="A647" s="201" t="s">
        <v>2557</v>
      </c>
      <c r="B647" s="200" t="s">
        <v>2558</v>
      </c>
    </row>
    <row r="648" spans="1:2">
      <c r="A648" s="201" t="s">
        <v>2559</v>
      </c>
      <c r="B648" s="200" t="s">
        <v>2560</v>
      </c>
    </row>
    <row r="649" spans="1:2">
      <c r="A649" s="201" t="s">
        <v>2561</v>
      </c>
      <c r="B649" s="200" t="s">
        <v>2562</v>
      </c>
    </row>
    <row r="650" spans="1:2">
      <c r="A650" s="201" t="s">
        <v>2563</v>
      </c>
      <c r="B650" s="200" t="s">
        <v>2564</v>
      </c>
    </row>
    <row r="651" spans="1:2">
      <c r="A651" s="201" t="s">
        <v>2565</v>
      </c>
      <c r="B651" s="200" t="s">
        <v>2566</v>
      </c>
    </row>
    <row r="652" spans="1:2">
      <c r="A652" s="201" t="s">
        <v>2567</v>
      </c>
      <c r="B652" s="200" t="s">
        <v>2568</v>
      </c>
    </row>
    <row r="653" spans="1:2">
      <c r="A653" s="201" t="s">
        <v>2569</v>
      </c>
      <c r="B653" s="200" t="s">
        <v>2570</v>
      </c>
    </row>
    <row r="654" spans="1:2">
      <c r="A654" s="201" t="s">
        <v>2571</v>
      </c>
      <c r="B654" s="200" t="s">
        <v>2572</v>
      </c>
    </row>
    <row r="655" spans="1:2">
      <c r="A655" s="201" t="s">
        <v>2573</v>
      </c>
      <c r="B655" s="200" t="s">
        <v>2574</v>
      </c>
    </row>
    <row r="656" spans="1:2">
      <c r="A656" s="201" t="s">
        <v>2575</v>
      </c>
      <c r="B656" s="200" t="s">
        <v>2576</v>
      </c>
    </row>
    <row r="657" spans="1:2">
      <c r="A657" s="201" t="s">
        <v>2577</v>
      </c>
      <c r="B657" s="200" t="s">
        <v>2578</v>
      </c>
    </row>
    <row r="658" spans="1:2">
      <c r="A658" s="201" t="s">
        <v>2579</v>
      </c>
      <c r="B658" s="200" t="s">
        <v>2580</v>
      </c>
    </row>
    <row r="659" spans="1:2">
      <c r="A659" s="201" t="s">
        <v>2581</v>
      </c>
      <c r="B659" s="200" t="s">
        <v>2582</v>
      </c>
    </row>
    <row r="660" spans="1:2">
      <c r="A660" s="201" t="s">
        <v>2583</v>
      </c>
      <c r="B660" s="200" t="s">
        <v>2584</v>
      </c>
    </row>
    <row r="661" spans="1:2">
      <c r="A661" s="201" t="s">
        <v>2585</v>
      </c>
      <c r="B661" s="200" t="s">
        <v>2586</v>
      </c>
    </row>
    <row r="662" spans="1:2">
      <c r="A662" s="201" t="s">
        <v>2587</v>
      </c>
      <c r="B662" s="200" t="s">
        <v>2588</v>
      </c>
    </row>
    <row r="663" spans="1:2">
      <c r="A663" s="201" t="s">
        <v>2589</v>
      </c>
      <c r="B663" s="200" t="s">
        <v>2590</v>
      </c>
    </row>
    <row r="664" spans="1:2">
      <c r="A664" s="201" t="s">
        <v>2591</v>
      </c>
      <c r="B664" s="200" t="s">
        <v>2592</v>
      </c>
    </row>
    <row r="665" spans="1:2">
      <c r="A665" s="201" t="s">
        <v>2593</v>
      </c>
      <c r="B665" s="200" t="s">
        <v>2594</v>
      </c>
    </row>
    <row r="666" spans="1:2">
      <c r="A666" s="201" t="s">
        <v>2595</v>
      </c>
      <c r="B666" s="200" t="s">
        <v>2596</v>
      </c>
    </row>
    <row r="667" spans="1:2">
      <c r="A667" s="201" t="s">
        <v>2597</v>
      </c>
      <c r="B667" s="200" t="s">
        <v>2598</v>
      </c>
    </row>
    <row r="668" spans="1:2">
      <c r="A668" s="201" t="s">
        <v>2599</v>
      </c>
      <c r="B668" s="200" t="s">
        <v>2600</v>
      </c>
    </row>
    <row r="669" spans="1:2">
      <c r="A669" s="201" t="s">
        <v>2601</v>
      </c>
      <c r="B669" s="200" t="s">
        <v>2602</v>
      </c>
    </row>
    <row r="670" spans="1:2">
      <c r="A670" s="201" t="s">
        <v>2603</v>
      </c>
      <c r="B670" s="200" t="s">
        <v>2604</v>
      </c>
    </row>
    <row r="671" spans="1:2">
      <c r="A671" s="201" t="s">
        <v>2605</v>
      </c>
      <c r="B671" s="200" t="s">
        <v>2606</v>
      </c>
    </row>
    <row r="672" spans="1:2">
      <c r="A672" s="201" t="s">
        <v>2607</v>
      </c>
      <c r="B672" s="200" t="s">
        <v>2608</v>
      </c>
    </row>
    <row r="673" spans="1:2">
      <c r="A673" s="201" t="s">
        <v>2609</v>
      </c>
      <c r="B673" s="200" t="s">
        <v>2610</v>
      </c>
    </row>
    <row r="674" spans="1:2">
      <c r="A674" s="201" t="s">
        <v>2611</v>
      </c>
      <c r="B674" s="200" t="s">
        <v>2612</v>
      </c>
    </row>
    <row r="675" spans="1:2">
      <c r="A675" s="201" t="s">
        <v>2613</v>
      </c>
      <c r="B675" s="200" t="s">
        <v>2614</v>
      </c>
    </row>
    <row r="676" spans="1:2">
      <c r="A676" s="201" t="s">
        <v>2615</v>
      </c>
      <c r="B676" s="200" t="s">
        <v>2616</v>
      </c>
    </row>
    <row r="677" spans="1:2">
      <c r="A677" s="201" t="s">
        <v>2617</v>
      </c>
      <c r="B677" s="200" t="s">
        <v>2618</v>
      </c>
    </row>
    <row r="678" spans="1:2">
      <c r="A678" s="201" t="s">
        <v>2619</v>
      </c>
      <c r="B678" s="200" t="s">
        <v>2620</v>
      </c>
    </row>
    <row r="679" spans="1:2">
      <c r="A679" s="201" t="s">
        <v>2621</v>
      </c>
      <c r="B679" s="200" t="s">
        <v>2622</v>
      </c>
    </row>
    <row r="680" spans="1:2">
      <c r="A680" s="201" t="s">
        <v>2623</v>
      </c>
      <c r="B680" s="200" t="s">
        <v>2624</v>
      </c>
    </row>
    <row r="681" spans="1:2">
      <c r="A681" s="201" t="s">
        <v>2625</v>
      </c>
      <c r="B681" s="200" t="s">
        <v>2626</v>
      </c>
    </row>
    <row r="682" spans="1:2">
      <c r="A682" s="201" t="s">
        <v>2627</v>
      </c>
      <c r="B682" s="200" t="s">
        <v>2628</v>
      </c>
    </row>
    <row r="683" spans="1:2">
      <c r="A683" s="201" t="s">
        <v>2629</v>
      </c>
      <c r="B683" s="200" t="s">
        <v>2630</v>
      </c>
    </row>
    <row r="684" spans="1:2">
      <c r="A684" s="201" t="s">
        <v>2631</v>
      </c>
      <c r="B684" s="200" t="s">
        <v>2632</v>
      </c>
    </row>
    <row r="685" spans="1:2">
      <c r="A685" s="201" t="s">
        <v>2633</v>
      </c>
      <c r="B685" s="200" t="s">
        <v>2634</v>
      </c>
    </row>
    <row r="686" spans="1:2">
      <c r="A686" s="201" t="s">
        <v>2635</v>
      </c>
      <c r="B686" s="200" t="s">
        <v>2636</v>
      </c>
    </row>
    <row r="687" spans="1:2">
      <c r="A687" s="201" t="s">
        <v>2637</v>
      </c>
      <c r="B687" s="200" t="s">
        <v>2638</v>
      </c>
    </row>
    <row r="688" spans="1:2">
      <c r="A688" s="201" t="s">
        <v>2639</v>
      </c>
      <c r="B688" s="200" t="s">
        <v>2640</v>
      </c>
    </row>
    <row r="689" spans="1:2">
      <c r="A689" s="201" t="s">
        <v>2641</v>
      </c>
      <c r="B689" s="200" t="s">
        <v>2642</v>
      </c>
    </row>
    <row r="690" spans="1:2">
      <c r="A690" s="201" t="s">
        <v>2643</v>
      </c>
      <c r="B690" s="200" t="s">
        <v>2644</v>
      </c>
    </row>
    <row r="691" spans="1:2">
      <c r="A691" s="201" t="s">
        <v>2645</v>
      </c>
      <c r="B691" s="200" t="s">
        <v>2646</v>
      </c>
    </row>
    <row r="692" spans="1:2">
      <c r="A692" s="201" t="s">
        <v>2647</v>
      </c>
      <c r="B692" s="200" t="s">
        <v>2648</v>
      </c>
    </row>
    <row r="693" spans="1:2">
      <c r="A693" s="201" t="s">
        <v>2649</v>
      </c>
      <c r="B693" s="200" t="s">
        <v>2650</v>
      </c>
    </row>
    <row r="694" spans="1:2">
      <c r="A694" s="201" t="s">
        <v>2651</v>
      </c>
      <c r="B694" s="200" t="s">
        <v>2652</v>
      </c>
    </row>
    <row r="695" spans="1:2">
      <c r="A695" s="201" t="s">
        <v>2653</v>
      </c>
      <c r="B695" s="200" t="s">
        <v>2654</v>
      </c>
    </row>
    <row r="696" spans="1:2">
      <c r="A696" s="201" t="s">
        <v>2655</v>
      </c>
      <c r="B696" s="200" t="s">
        <v>2656</v>
      </c>
    </row>
    <row r="697" spans="1:2">
      <c r="A697" s="201" t="s">
        <v>2657</v>
      </c>
      <c r="B697" s="200" t="s">
        <v>2658</v>
      </c>
    </row>
    <row r="698" spans="1:2">
      <c r="A698" s="201" t="s">
        <v>2659</v>
      </c>
      <c r="B698" s="200" t="s">
        <v>2660</v>
      </c>
    </row>
    <row r="699" spans="1:2">
      <c r="A699" s="201" t="s">
        <v>2661</v>
      </c>
      <c r="B699" s="200" t="s">
        <v>2662</v>
      </c>
    </row>
    <row r="700" spans="1:2">
      <c r="A700" s="201" t="s">
        <v>2663</v>
      </c>
      <c r="B700" s="200" t="s">
        <v>2664</v>
      </c>
    </row>
    <row r="701" spans="1:2">
      <c r="A701" s="201" t="s">
        <v>2665</v>
      </c>
      <c r="B701" s="200" t="s">
        <v>2666</v>
      </c>
    </row>
    <row r="702" spans="1:2">
      <c r="A702" s="201" t="s">
        <v>2667</v>
      </c>
      <c r="B702" s="200" t="s">
        <v>2668</v>
      </c>
    </row>
    <row r="703" spans="1:2">
      <c r="A703" s="201" t="s">
        <v>2669</v>
      </c>
      <c r="B703" s="200" t="s">
        <v>2670</v>
      </c>
    </row>
    <row r="704" spans="1:2">
      <c r="A704" s="201" t="s">
        <v>2671</v>
      </c>
      <c r="B704" s="200" t="s">
        <v>2672</v>
      </c>
    </row>
    <row r="705" spans="1:2">
      <c r="A705" s="201" t="s">
        <v>2673</v>
      </c>
      <c r="B705" s="200" t="s">
        <v>2674</v>
      </c>
    </row>
    <row r="706" spans="1:2">
      <c r="A706" s="201" t="s">
        <v>2675</v>
      </c>
      <c r="B706" s="200" t="s">
        <v>2676</v>
      </c>
    </row>
    <row r="707" spans="1:2">
      <c r="A707" s="201" t="s">
        <v>2677</v>
      </c>
      <c r="B707" s="200" t="s">
        <v>2678</v>
      </c>
    </row>
    <row r="708" spans="1:2">
      <c r="A708" s="201" t="s">
        <v>2679</v>
      </c>
      <c r="B708" s="200" t="s">
        <v>2680</v>
      </c>
    </row>
    <row r="709" spans="1:2">
      <c r="A709" s="201" t="s">
        <v>2681</v>
      </c>
      <c r="B709" s="200" t="s">
        <v>2682</v>
      </c>
    </row>
    <row r="710" spans="1:2">
      <c r="A710" s="201" t="s">
        <v>2683</v>
      </c>
      <c r="B710" s="200" t="s">
        <v>2684</v>
      </c>
    </row>
    <row r="711" spans="1:2">
      <c r="A711" s="201" t="s">
        <v>2685</v>
      </c>
      <c r="B711" s="200" t="s">
        <v>2686</v>
      </c>
    </row>
    <row r="712" spans="1:2">
      <c r="A712" s="201" t="s">
        <v>2687</v>
      </c>
      <c r="B712" s="200" t="s">
        <v>2688</v>
      </c>
    </row>
    <row r="713" spans="1:2">
      <c r="A713" s="201" t="s">
        <v>2689</v>
      </c>
      <c r="B713" s="200" t="s">
        <v>2690</v>
      </c>
    </row>
    <row r="714" spans="1:2">
      <c r="A714" s="201" t="s">
        <v>2691</v>
      </c>
      <c r="B714" s="200" t="s">
        <v>2692</v>
      </c>
    </row>
    <row r="715" spans="1:2">
      <c r="A715" s="201" t="s">
        <v>2693</v>
      </c>
      <c r="B715" s="200" t="s">
        <v>2694</v>
      </c>
    </row>
    <row r="716" spans="1:2">
      <c r="A716" s="201" t="s">
        <v>2695</v>
      </c>
      <c r="B716" s="200" t="s">
        <v>2696</v>
      </c>
    </row>
    <row r="717" spans="1:2">
      <c r="A717" s="201" t="s">
        <v>2697</v>
      </c>
      <c r="B717" s="200" t="s">
        <v>2698</v>
      </c>
    </row>
    <row r="718" spans="1:2">
      <c r="A718" s="201" t="s">
        <v>2699</v>
      </c>
      <c r="B718" s="200" t="s">
        <v>2700</v>
      </c>
    </row>
    <row r="719" spans="1:2">
      <c r="A719" s="201" t="s">
        <v>2701</v>
      </c>
      <c r="B719" s="200" t="s">
        <v>2702</v>
      </c>
    </row>
    <row r="720" spans="1:2">
      <c r="A720" s="201" t="s">
        <v>2703</v>
      </c>
      <c r="B720" s="200" t="s">
        <v>2704</v>
      </c>
    </row>
    <row r="721" spans="1:2">
      <c r="A721" s="201" t="s">
        <v>2705</v>
      </c>
      <c r="B721" s="200" t="s">
        <v>2706</v>
      </c>
    </row>
    <row r="722" spans="1:2">
      <c r="A722" s="201" t="s">
        <v>2707</v>
      </c>
      <c r="B722" s="200" t="s">
        <v>2708</v>
      </c>
    </row>
    <row r="723" spans="1:2">
      <c r="A723" s="201" t="s">
        <v>2709</v>
      </c>
      <c r="B723" s="200" t="s">
        <v>2710</v>
      </c>
    </row>
    <row r="724" spans="1:2">
      <c r="A724" s="201" t="s">
        <v>2711</v>
      </c>
      <c r="B724" s="200" t="s">
        <v>2712</v>
      </c>
    </row>
    <row r="725" spans="1:2">
      <c r="A725" s="201" t="s">
        <v>2713</v>
      </c>
      <c r="B725" s="200" t="s">
        <v>2714</v>
      </c>
    </row>
    <row r="726" spans="1:2">
      <c r="A726" s="201" t="s">
        <v>2715</v>
      </c>
      <c r="B726" s="200" t="s">
        <v>2716</v>
      </c>
    </row>
    <row r="727" spans="1:2">
      <c r="A727" s="201" t="s">
        <v>2717</v>
      </c>
      <c r="B727" s="200" t="s">
        <v>2718</v>
      </c>
    </row>
    <row r="728" spans="1:2">
      <c r="A728" s="201" t="s">
        <v>2719</v>
      </c>
      <c r="B728" s="200" t="s">
        <v>2720</v>
      </c>
    </row>
    <row r="729" spans="1:2">
      <c r="A729" s="201" t="s">
        <v>2721</v>
      </c>
      <c r="B729" s="200" t="s">
        <v>2722</v>
      </c>
    </row>
    <row r="730" spans="1:2">
      <c r="A730" s="201" t="s">
        <v>2723</v>
      </c>
      <c r="B730" s="200" t="s">
        <v>2724</v>
      </c>
    </row>
    <row r="731" spans="1:2">
      <c r="A731" s="201" t="s">
        <v>2725</v>
      </c>
      <c r="B731" s="200" t="s">
        <v>2726</v>
      </c>
    </row>
    <row r="732" spans="1:2">
      <c r="A732" s="201" t="s">
        <v>2727</v>
      </c>
      <c r="B732" s="200" t="s">
        <v>2728</v>
      </c>
    </row>
    <row r="733" spans="1:2">
      <c r="A733" s="201" t="s">
        <v>2729</v>
      </c>
      <c r="B733" s="200" t="s">
        <v>2730</v>
      </c>
    </row>
    <row r="734" spans="1:2">
      <c r="A734" s="201" t="s">
        <v>2731</v>
      </c>
      <c r="B734" s="200" t="s">
        <v>2732</v>
      </c>
    </row>
    <row r="735" spans="1:2">
      <c r="A735" s="201" t="s">
        <v>2733</v>
      </c>
      <c r="B735" s="200" t="s">
        <v>2734</v>
      </c>
    </row>
    <row r="736" spans="1:2">
      <c r="A736" s="201" t="s">
        <v>2735</v>
      </c>
      <c r="B736" s="200" t="s">
        <v>2736</v>
      </c>
    </row>
    <row r="737" spans="1:2">
      <c r="A737" s="201" t="s">
        <v>2737</v>
      </c>
      <c r="B737" s="200" t="s">
        <v>2738</v>
      </c>
    </row>
    <row r="738" spans="1:2">
      <c r="A738" s="201" t="s">
        <v>2739</v>
      </c>
      <c r="B738" s="200" t="s">
        <v>2740</v>
      </c>
    </row>
    <row r="739" spans="1:2">
      <c r="A739" s="201" t="s">
        <v>2741</v>
      </c>
      <c r="B739" s="200" t="s">
        <v>2742</v>
      </c>
    </row>
    <row r="740" spans="1:2">
      <c r="A740" s="201" t="s">
        <v>2743</v>
      </c>
      <c r="B740" s="200" t="s">
        <v>2744</v>
      </c>
    </row>
    <row r="741" spans="1:2">
      <c r="A741" s="201" t="s">
        <v>2745</v>
      </c>
      <c r="B741" s="200" t="s">
        <v>2746</v>
      </c>
    </row>
    <row r="742" spans="1:2">
      <c r="A742" s="201" t="s">
        <v>2747</v>
      </c>
      <c r="B742" s="200" t="s">
        <v>2748</v>
      </c>
    </row>
    <row r="743" spans="1:2">
      <c r="A743" s="201" t="s">
        <v>2749</v>
      </c>
      <c r="B743" s="200" t="s">
        <v>2750</v>
      </c>
    </row>
    <row r="744" spans="1:2">
      <c r="A744" s="201" t="s">
        <v>2751</v>
      </c>
      <c r="B744" s="200" t="s">
        <v>2752</v>
      </c>
    </row>
    <row r="745" spans="1:2">
      <c r="A745" s="201" t="s">
        <v>2753</v>
      </c>
      <c r="B745" s="200" t="s">
        <v>2754</v>
      </c>
    </row>
    <row r="746" spans="1:2">
      <c r="A746" s="201" t="s">
        <v>2755</v>
      </c>
      <c r="B746" s="200" t="s">
        <v>2756</v>
      </c>
    </row>
    <row r="747" spans="1:2">
      <c r="A747" s="201" t="s">
        <v>2757</v>
      </c>
      <c r="B747" s="200" t="s">
        <v>2277</v>
      </c>
    </row>
    <row r="748" spans="1:2">
      <c r="A748" s="201" t="s">
        <v>2758</v>
      </c>
      <c r="B748" s="200" t="s">
        <v>2759</v>
      </c>
    </row>
    <row r="749" spans="1:2">
      <c r="A749" s="201" t="s">
        <v>2760</v>
      </c>
      <c r="B749" s="200" t="s">
        <v>2761</v>
      </c>
    </row>
    <row r="750" spans="1:2">
      <c r="A750" s="201" t="s">
        <v>2762</v>
      </c>
      <c r="B750" s="200" t="s">
        <v>2763</v>
      </c>
    </row>
    <row r="751" spans="1:2">
      <c r="A751" s="201" t="s">
        <v>2764</v>
      </c>
      <c r="B751" s="200" t="s">
        <v>2765</v>
      </c>
    </row>
    <row r="752" spans="1:2">
      <c r="A752" s="201" t="s">
        <v>2766</v>
      </c>
      <c r="B752" s="200" t="s">
        <v>2767</v>
      </c>
    </row>
    <row r="753" spans="1:2">
      <c r="A753" s="201" t="s">
        <v>2768</v>
      </c>
      <c r="B753" s="200" t="s">
        <v>2769</v>
      </c>
    </row>
    <row r="754" spans="1:2">
      <c r="A754" s="201" t="s">
        <v>2770</v>
      </c>
      <c r="B754" s="200" t="s">
        <v>2771</v>
      </c>
    </row>
    <row r="755" spans="1:2">
      <c r="A755" s="201" t="s">
        <v>2772</v>
      </c>
      <c r="B755" s="200" t="s">
        <v>2773</v>
      </c>
    </row>
    <row r="756" spans="1:2">
      <c r="A756" s="201" t="s">
        <v>2774</v>
      </c>
      <c r="B756" s="200" t="s">
        <v>2775</v>
      </c>
    </row>
    <row r="757" spans="1:2">
      <c r="A757" s="201" t="s">
        <v>2776</v>
      </c>
      <c r="B757" s="200" t="s">
        <v>2777</v>
      </c>
    </row>
    <row r="758" spans="1:2">
      <c r="A758" s="201" t="s">
        <v>2778</v>
      </c>
      <c r="B758" s="200" t="s">
        <v>2779</v>
      </c>
    </row>
    <row r="759" spans="1:2">
      <c r="A759" s="201" t="s">
        <v>2780</v>
      </c>
      <c r="B759" s="200" t="s">
        <v>2781</v>
      </c>
    </row>
    <row r="760" spans="1:2">
      <c r="A760" s="201" t="s">
        <v>2782</v>
      </c>
      <c r="B760" s="200" t="s">
        <v>2783</v>
      </c>
    </row>
    <row r="761" spans="1:2">
      <c r="A761" s="201" t="s">
        <v>2784</v>
      </c>
      <c r="B761" s="200" t="s">
        <v>2785</v>
      </c>
    </row>
    <row r="762" spans="1:2">
      <c r="A762" s="201" t="s">
        <v>2786</v>
      </c>
      <c r="B762" s="200" t="s">
        <v>2787</v>
      </c>
    </row>
    <row r="763" spans="1:2">
      <c r="A763" s="201" t="s">
        <v>2788</v>
      </c>
      <c r="B763" s="200" t="s">
        <v>2789</v>
      </c>
    </row>
    <row r="764" spans="1:2">
      <c r="A764" s="201" t="s">
        <v>2790</v>
      </c>
      <c r="B764" s="200" t="s">
        <v>2791</v>
      </c>
    </row>
    <row r="765" spans="1:2">
      <c r="A765" s="201" t="s">
        <v>2792</v>
      </c>
      <c r="B765" s="200" t="s">
        <v>2793</v>
      </c>
    </row>
    <row r="766" spans="1:2">
      <c r="A766" s="201" t="s">
        <v>2794</v>
      </c>
      <c r="B766" s="200" t="s">
        <v>2795</v>
      </c>
    </row>
    <row r="767" spans="1:2">
      <c r="A767" s="201" t="s">
        <v>2796</v>
      </c>
      <c r="B767" s="200" t="s">
        <v>2797</v>
      </c>
    </row>
    <row r="768" spans="1:2">
      <c r="A768" s="201" t="s">
        <v>2798</v>
      </c>
      <c r="B768" s="200" t="s">
        <v>2799</v>
      </c>
    </row>
    <row r="769" spans="1:2">
      <c r="A769" s="201" t="s">
        <v>2800</v>
      </c>
      <c r="B769" s="200" t="s">
        <v>2801</v>
      </c>
    </row>
    <row r="770" spans="1:2">
      <c r="A770" s="201" t="s">
        <v>2802</v>
      </c>
      <c r="B770" s="200" t="s">
        <v>2803</v>
      </c>
    </row>
    <row r="771" spans="1:2">
      <c r="A771" s="201" t="s">
        <v>2804</v>
      </c>
      <c r="B771" s="200" t="s">
        <v>2805</v>
      </c>
    </row>
    <row r="772" spans="1:2">
      <c r="A772" s="201" t="s">
        <v>2806</v>
      </c>
      <c r="B772" s="200" t="s">
        <v>2807</v>
      </c>
    </row>
    <row r="773" spans="1:2">
      <c r="A773" s="201" t="s">
        <v>2808</v>
      </c>
      <c r="B773" s="200" t="s">
        <v>2809</v>
      </c>
    </row>
    <row r="774" spans="1:2">
      <c r="A774" s="201" t="s">
        <v>2810</v>
      </c>
      <c r="B774" s="200" t="s">
        <v>2811</v>
      </c>
    </row>
    <row r="775" spans="1:2">
      <c r="A775" s="201" t="s">
        <v>2812</v>
      </c>
      <c r="B775" s="200" t="s">
        <v>2813</v>
      </c>
    </row>
    <row r="776" spans="1:2">
      <c r="A776" s="201" t="s">
        <v>2814</v>
      </c>
      <c r="B776" s="200" t="s">
        <v>2815</v>
      </c>
    </row>
    <row r="777" spans="1:2">
      <c r="A777" s="201" t="s">
        <v>2816</v>
      </c>
      <c r="B777" s="200" t="s">
        <v>2817</v>
      </c>
    </row>
    <row r="778" spans="1:2">
      <c r="A778" s="201" t="s">
        <v>2818</v>
      </c>
      <c r="B778" s="200" t="s">
        <v>2819</v>
      </c>
    </row>
    <row r="779" spans="1:2">
      <c r="A779" s="201" t="s">
        <v>2820</v>
      </c>
      <c r="B779" s="200" t="s">
        <v>2821</v>
      </c>
    </row>
    <row r="780" spans="1:2">
      <c r="A780" s="201" t="s">
        <v>2822</v>
      </c>
      <c r="B780" s="200" t="s">
        <v>2823</v>
      </c>
    </row>
    <row r="781" spans="1:2">
      <c r="A781" s="201" t="s">
        <v>2824</v>
      </c>
      <c r="B781" s="200" t="s">
        <v>2767</v>
      </c>
    </row>
    <row r="782" spans="1:2">
      <c r="A782" s="201" t="s">
        <v>2825</v>
      </c>
      <c r="B782" s="200" t="s">
        <v>2773</v>
      </c>
    </row>
    <row r="783" spans="1:2">
      <c r="A783" s="201" t="s">
        <v>2826</v>
      </c>
      <c r="B783" s="200" t="s">
        <v>2827</v>
      </c>
    </row>
    <row r="784" spans="1:2">
      <c r="A784" s="201" t="s">
        <v>2828</v>
      </c>
      <c r="B784" s="200" t="s">
        <v>2829</v>
      </c>
    </row>
    <row r="785" spans="1:2">
      <c r="A785" s="201" t="s">
        <v>2830</v>
      </c>
      <c r="B785" s="200" t="s">
        <v>2831</v>
      </c>
    </row>
    <row r="786" spans="1:2">
      <c r="A786" s="201" t="s">
        <v>2832</v>
      </c>
      <c r="B786" s="200" t="s">
        <v>2833</v>
      </c>
    </row>
    <row r="787" spans="1:2">
      <c r="A787" s="201" t="s">
        <v>2834</v>
      </c>
      <c r="B787" s="200" t="s">
        <v>3197</v>
      </c>
    </row>
    <row r="788" spans="1:2">
      <c r="A788" s="201" t="s">
        <v>2835</v>
      </c>
      <c r="B788" s="200" t="s">
        <v>2836</v>
      </c>
    </row>
    <row r="789" spans="1:2">
      <c r="A789" s="201" t="s">
        <v>2837</v>
      </c>
      <c r="B789" s="200" t="s">
        <v>2838</v>
      </c>
    </row>
    <row r="790" spans="1:2">
      <c r="A790" s="201" t="s">
        <v>2839</v>
      </c>
      <c r="B790" s="200" t="s">
        <v>2840</v>
      </c>
    </row>
    <row r="791" spans="1:2">
      <c r="A791" s="201" t="s">
        <v>2841</v>
      </c>
      <c r="B791" s="200" t="s">
        <v>2842</v>
      </c>
    </row>
    <row r="792" spans="1:2">
      <c r="A792" s="201" t="s">
        <v>2843</v>
      </c>
      <c r="B792" s="200" t="s">
        <v>2844</v>
      </c>
    </row>
    <row r="793" spans="1:2">
      <c r="A793" s="201" t="s">
        <v>2845</v>
      </c>
      <c r="B793" s="200" t="s">
        <v>2846</v>
      </c>
    </row>
    <row r="794" spans="1:2">
      <c r="A794" s="201" t="s">
        <v>2847</v>
      </c>
      <c r="B794" s="200" t="s">
        <v>2848</v>
      </c>
    </row>
    <row r="795" spans="1:2">
      <c r="A795" s="201" t="s">
        <v>2849</v>
      </c>
      <c r="B795" s="200" t="s">
        <v>2850</v>
      </c>
    </row>
    <row r="796" spans="1:2">
      <c r="A796" s="201" t="s">
        <v>2851</v>
      </c>
      <c r="B796" s="200" t="s">
        <v>2852</v>
      </c>
    </row>
    <row r="797" spans="1:2">
      <c r="A797" s="201" t="s">
        <v>2853</v>
      </c>
      <c r="B797" s="200" t="s">
        <v>2854</v>
      </c>
    </row>
    <row r="798" spans="1:2">
      <c r="A798" s="201" t="s">
        <v>2855</v>
      </c>
      <c r="B798" s="200" t="s">
        <v>2856</v>
      </c>
    </row>
    <row r="799" spans="1:2">
      <c r="A799" s="201" t="s">
        <v>2857</v>
      </c>
      <c r="B799" s="200" t="s">
        <v>2858</v>
      </c>
    </row>
    <row r="800" spans="1:2">
      <c r="A800" s="201" t="s">
        <v>2859</v>
      </c>
      <c r="B800" s="200" t="s">
        <v>2860</v>
      </c>
    </row>
    <row r="801" spans="1:2">
      <c r="A801" s="201" t="s">
        <v>2861</v>
      </c>
      <c r="B801" s="200" t="s">
        <v>2862</v>
      </c>
    </row>
    <row r="802" spans="1:2">
      <c r="A802" s="201" t="s">
        <v>2863</v>
      </c>
      <c r="B802" s="200" t="s">
        <v>2864</v>
      </c>
    </row>
    <row r="803" spans="1:2">
      <c r="A803" s="201" t="s">
        <v>2865</v>
      </c>
      <c r="B803" s="200" t="s">
        <v>2866</v>
      </c>
    </row>
    <row r="804" spans="1:2">
      <c r="A804" s="201" t="s">
        <v>2867</v>
      </c>
      <c r="B804" s="200" t="s">
        <v>2868</v>
      </c>
    </row>
    <row r="805" spans="1:2">
      <c r="A805" s="201" t="s">
        <v>2869</v>
      </c>
      <c r="B805" s="200" t="s">
        <v>2870</v>
      </c>
    </row>
    <row r="806" spans="1:2">
      <c r="A806" s="201" t="s">
        <v>2871</v>
      </c>
      <c r="B806" s="200" t="s">
        <v>2872</v>
      </c>
    </row>
    <row r="807" spans="1:2">
      <c r="A807" s="201" t="s">
        <v>2873</v>
      </c>
      <c r="B807" s="200" t="s">
        <v>2874</v>
      </c>
    </row>
    <row r="808" spans="1:2">
      <c r="A808" s="201" t="s">
        <v>2875</v>
      </c>
      <c r="B808" s="200" t="s">
        <v>2876</v>
      </c>
    </row>
    <row r="809" spans="1:2">
      <c r="A809" s="201" t="s">
        <v>2877</v>
      </c>
      <c r="B809" s="200" t="s">
        <v>2878</v>
      </c>
    </row>
    <row r="810" spans="1:2">
      <c r="A810" s="201" t="s">
        <v>2879</v>
      </c>
      <c r="B810" s="200" t="s">
        <v>2880</v>
      </c>
    </row>
    <row r="811" spans="1:2">
      <c r="A811" s="201" t="s">
        <v>2881</v>
      </c>
      <c r="B811" s="200" t="s">
        <v>2882</v>
      </c>
    </row>
    <row r="812" spans="1:2">
      <c r="A812" s="201" t="s">
        <v>2883</v>
      </c>
      <c r="B812" s="200" t="s">
        <v>2884</v>
      </c>
    </row>
    <row r="813" spans="1:2">
      <c r="A813" s="201" t="s">
        <v>2885</v>
      </c>
      <c r="B813" s="200" t="s">
        <v>2886</v>
      </c>
    </row>
    <row r="814" spans="1:2">
      <c r="A814" s="201" t="s">
        <v>2887</v>
      </c>
      <c r="B814" s="200" t="s">
        <v>2888</v>
      </c>
    </row>
    <row r="815" spans="1:2">
      <c r="A815" s="201" t="s">
        <v>2889</v>
      </c>
      <c r="B815" s="200" t="s">
        <v>2890</v>
      </c>
    </row>
    <row r="816" spans="1:2">
      <c r="A816" s="201" t="s">
        <v>2891</v>
      </c>
      <c r="B816" s="200" t="s">
        <v>2648</v>
      </c>
    </row>
    <row r="817" spans="1:2">
      <c r="A817" s="201" t="s">
        <v>2892</v>
      </c>
      <c r="B817" s="200" t="s">
        <v>2893</v>
      </c>
    </row>
    <row r="818" spans="1:2">
      <c r="A818" s="201" t="s">
        <v>2894</v>
      </c>
      <c r="B818" s="200" t="s">
        <v>2895</v>
      </c>
    </row>
    <row r="819" spans="1:2">
      <c r="A819" s="201" t="s">
        <v>2896</v>
      </c>
      <c r="B819" s="200" t="s">
        <v>2897</v>
      </c>
    </row>
    <row r="820" spans="1:2">
      <c r="A820" s="201" t="s">
        <v>2898</v>
      </c>
      <c r="B820" s="200" t="s">
        <v>2899</v>
      </c>
    </row>
    <row r="821" spans="1:2">
      <c r="A821" s="201" t="s">
        <v>2900</v>
      </c>
      <c r="B821" s="200" t="s">
        <v>2901</v>
      </c>
    </row>
    <row r="822" spans="1:2">
      <c r="A822" s="201" t="s">
        <v>2902</v>
      </c>
      <c r="B822" s="200" t="s">
        <v>2903</v>
      </c>
    </row>
    <row r="823" spans="1:2">
      <c r="A823" s="201" t="s">
        <v>2904</v>
      </c>
      <c r="B823" s="200" t="s">
        <v>2905</v>
      </c>
    </row>
    <row r="824" spans="1:2">
      <c r="A824" s="201" t="s">
        <v>2906</v>
      </c>
      <c r="B824" s="200" t="s">
        <v>2907</v>
      </c>
    </row>
    <row r="825" spans="1:2">
      <c r="A825" s="201" t="s">
        <v>3198</v>
      </c>
      <c r="B825" s="200" t="s">
        <v>3199</v>
      </c>
    </row>
    <row r="826" spans="1:2">
      <c r="A826" s="201" t="s">
        <v>2908</v>
      </c>
      <c r="B826" s="200" t="s">
        <v>2909</v>
      </c>
    </row>
    <row r="827" spans="1:2">
      <c r="A827" s="201" t="s">
        <v>2910</v>
      </c>
      <c r="B827" s="200" t="s">
        <v>2911</v>
      </c>
    </row>
    <row r="828" spans="1:2">
      <c r="A828" s="201" t="s">
        <v>2912</v>
      </c>
      <c r="B828" s="200" t="s">
        <v>2913</v>
      </c>
    </row>
    <row r="829" spans="1:2">
      <c r="A829" s="201" t="s">
        <v>3200</v>
      </c>
      <c r="B829" s="200" t="s">
        <v>3201</v>
      </c>
    </row>
    <row r="830" spans="1:2">
      <c r="A830" s="201" t="s">
        <v>3202</v>
      </c>
      <c r="B830" s="200" t="s">
        <v>3203</v>
      </c>
    </row>
    <row r="831" spans="1:2">
      <c r="A831" s="201" t="s">
        <v>3204</v>
      </c>
      <c r="B831" s="200" t="s">
        <v>3205</v>
      </c>
    </row>
    <row r="832" spans="1:2">
      <c r="A832" s="201" t="s">
        <v>3206</v>
      </c>
      <c r="B832" s="200" t="s">
        <v>3207</v>
      </c>
    </row>
    <row r="833" spans="1:2">
      <c r="A833" s="201" t="s">
        <v>3208</v>
      </c>
      <c r="B833" s="200" t="s">
        <v>3209</v>
      </c>
    </row>
    <row r="834" spans="1:2">
      <c r="A834" s="201" t="s">
        <v>3210</v>
      </c>
      <c r="B834" s="200" t="s">
        <v>3211</v>
      </c>
    </row>
    <row r="835" spans="1:2">
      <c r="A835" s="201" t="s">
        <v>3212</v>
      </c>
      <c r="B835" s="200" t="s">
        <v>3213</v>
      </c>
    </row>
    <row r="836" spans="1:2">
      <c r="A836" s="201" t="s">
        <v>3214</v>
      </c>
      <c r="B836" s="200" t="s">
        <v>3215</v>
      </c>
    </row>
    <row r="837" spans="1:2">
      <c r="A837" s="201" t="s">
        <v>3216</v>
      </c>
      <c r="B837" s="200" t="s">
        <v>3217</v>
      </c>
    </row>
    <row r="838" spans="1:2">
      <c r="A838" s="201" t="s">
        <v>3218</v>
      </c>
      <c r="B838" s="200" t="s">
        <v>3219</v>
      </c>
    </row>
    <row r="839" spans="1:2">
      <c r="A839" s="201" t="s">
        <v>3220</v>
      </c>
      <c r="B839" s="200" t="s">
        <v>3221</v>
      </c>
    </row>
    <row r="840" spans="1:2">
      <c r="A840" s="201" t="s">
        <v>3222</v>
      </c>
      <c r="B840" s="200" t="s">
        <v>3223</v>
      </c>
    </row>
    <row r="841" spans="1:2">
      <c r="A841" s="201" t="s">
        <v>3224</v>
      </c>
      <c r="B841" s="200" t="s">
        <v>3225</v>
      </c>
    </row>
    <row r="842" spans="1:2">
      <c r="A842" s="201" t="s">
        <v>3226</v>
      </c>
      <c r="B842" s="200" t="s">
        <v>3227</v>
      </c>
    </row>
    <row r="843" spans="1:2">
      <c r="A843" s="201" t="s">
        <v>3228</v>
      </c>
      <c r="B843" s="200" t="s">
        <v>3229</v>
      </c>
    </row>
    <row r="844" spans="1:2">
      <c r="A844" s="201" t="s">
        <v>3230</v>
      </c>
      <c r="B844" s="200" t="s">
        <v>3231</v>
      </c>
    </row>
    <row r="845" spans="1:2">
      <c r="A845" s="201" t="s">
        <v>3232</v>
      </c>
      <c r="B845" s="200" t="s">
        <v>3233</v>
      </c>
    </row>
    <row r="846" spans="1:2">
      <c r="A846" s="201" t="s">
        <v>3234</v>
      </c>
      <c r="B846" s="200" t="s">
        <v>2809</v>
      </c>
    </row>
    <row r="847" spans="1:2">
      <c r="A847" s="201" t="s">
        <v>3235</v>
      </c>
      <c r="B847" s="200" t="s">
        <v>3129</v>
      </c>
    </row>
    <row r="848" spans="1:2">
      <c r="A848" s="201" t="s">
        <v>3236</v>
      </c>
      <c r="B848" s="200" t="s">
        <v>3237</v>
      </c>
    </row>
    <row r="849" spans="1:2">
      <c r="A849" s="201" t="s">
        <v>3238</v>
      </c>
      <c r="B849" s="200" t="s">
        <v>3239</v>
      </c>
    </row>
    <row r="850" spans="1:2">
      <c r="A850" s="201" t="s">
        <v>3240</v>
      </c>
      <c r="B850" s="200" t="s">
        <v>3241</v>
      </c>
    </row>
    <row r="851" spans="1:2">
      <c r="A851" s="201" t="s">
        <v>3242</v>
      </c>
      <c r="B851" s="200" t="s">
        <v>3243</v>
      </c>
    </row>
    <row r="852" spans="1:2">
      <c r="A852" s="201" t="s">
        <v>3244</v>
      </c>
      <c r="B852" s="200" t="s">
        <v>3245</v>
      </c>
    </row>
    <row r="853" spans="1:2">
      <c r="A853" s="201" t="s">
        <v>3246</v>
      </c>
      <c r="B853" s="200" t="s">
        <v>3247</v>
      </c>
    </row>
    <row r="854" spans="1:2">
      <c r="A854" s="201" t="s">
        <v>3248</v>
      </c>
      <c r="B854" s="200" t="s">
        <v>2480</v>
      </c>
    </row>
    <row r="855" spans="1:2">
      <c r="A855" s="201" t="s">
        <v>3249</v>
      </c>
      <c r="B855" s="200" t="s">
        <v>3250</v>
      </c>
    </row>
    <row r="856" spans="1:2">
      <c r="A856" s="201" t="s">
        <v>3251</v>
      </c>
      <c r="B856" s="200" t="s">
        <v>3252</v>
      </c>
    </row>
    <row r="857" spans="1:2">
      <c r="A857" s="201" t="s">
        <v>3253</v>
      </c>
      <c r="B857" s="200" t="s">
        <v>3254</v>
      </c>
    </row>
    <row r="858" spans="1:2">
      <c r="A858" s="201" t="s">
        <v>3255</v>
      </c>
      <c r="B858" s="200" t="s">
        <v>3256</v>
      </c>
    </row>
    <row r="859" spans="1:2">
      <c r="A859" s="201" t="s">
        <v>3257</v>
      </c>
      <c r="B859" s="200" t="s">
        <v>3258</v>
      </c>
    </row>
    <row r="860" spans="1:2">
      <c r="A860" s="201" t="s">
        <v>3259</v>
      </c>
      <c r="B860" s="200" t="s">
        <v>3260</v>
      </c>
    </row>
    <row r="861" spans="1:2">
      <c r="A861" s="201" t="s">
        <v>3261</v>
      </c>
      <c r="B861" s="200" t="s">
        <v>3262</v>
      </c>
    </row>
    <row r="862" spans="1:2">
      <c r="A862" s="201" t="s">
        <v>3263</v>
      </c>
      <c r="B862" s="200" t="s">
        <v>3264</v>
      </c>
    </row>
    <row r="863" spans="1:2">
      <c r="A863" s="201" t="s">
        <v>3265</v>
      </c>
      <c r="B863" s="200" t="s">
        <v>3266</v>
      </c>
    </row>
    <row r="864" spans="1:2">
      <c r="A864" s="201" t="s">
        <v>3267</v>
      </c>
      <c r="B864" s="200" t="s">
        <v>3268</v>
      </c>
    </row>
    <row r="865" spans="1:2">
      <c r="A865" s="201" t="s">
        <v>3269</v>
      </c>
      <c r="B865" s="200" t="s">
        <v>3270</v>
      </c>
    </row>
    <row r="866" spans="1:2">
      <c r="A866" s="201" t="s">
        <v>3271</v>
      </c>
      <c r="B866" s="200" t="s">
        <v>3272</v>
      </c>
    </row>
    <row r="867" spans="1:2">
      <c r="A867" s="201" t="s">
        <v>3273</v>
      </c>
      <c r="B867" s="200" t="s">
        <v>3274</v>
      </c>
    </row>
    <row r="868" spans="1:2">
      <c r="A868" s="201" t="s">
        <v>3275</v>
      </c>
      <c r="B868" s="200" t="s">
        <v>3276</v>
      </c>
    </row>
    <row r="869" spans="1:2">
      <c r="A869" s="201" t="s">
        <v>3277</v>
      </c>
      <c r="B869" s="200" t="s">
        <v>3278</v>
      </c>
    </row>
    <row r="870" spans="1:2">
      <c r="A870" s="201" t="s">
        <v>3279</v>
      </c>
      <c r="B870" s="200" t="s">
        <v>3280</v>
      </c>
    </row>
    <row r="871" spans="1:2">
      <c r="A871" s="201" t="s">
        <v>3281</v>
      </c>
      <c r="B871" s="200" t="s">
        <v>3282</v>
      </c>
    </row>
    <row r="872" spans="1:2">
      <c r="A872" s="201" t="s">
        <v>3283</v>
      </c>
      <c r="B872" s="200" t="s">
        <v>3284</v>
      </c>
    </row>
    <row r="873" spans="1:2">
      <c r="A873" s="201" t="s">
        <v>3285</v>
      </c>
      <c r="B873" s="200" t="s">
        <v>3286</v>
      </c>
    </row>
    <row r="874" spans="1:2">
      <c r="A874" s="201" t="s">
        <v>3287</v>
      </c>
      <c r="B874" s="200" t="s">
        <v>3288</v>
      </c>
    </row>
    <row r="875" spans="1:2">
      <c r="A875" s="201" t="s">
        <v>3289</v>
      </c>
      <c r="B875" s="200" t="s">
        <v>3290</v>
      </c>
    </row>
    <row r="876" spans="1:2">
      <c r="A876" s="201" t="s">
        <v>3291</v>
      </c>
      <c r="B876" s="200" t="s">
        <v>3292</v>
      </c>
    </row>
    <row r="877" spans="1:2">
      <c r="A877" s="201" t="s">
        <v>3293</v>
      </c>
      <c r="B877" s="200" t="s">
        <v>3294</v>
      </c>
    </row>
    <row r="878" spans="1:2">
      <c r="A878" s="201" t="s">
        <v>3295</v>
      </c>
      <c r="B878" s="200" t="s">
        <v>3296</v>
      </c>
    </row>
    <row r="879" spans="1:2">
      <c r="A879" s="201" t="s">
        <v>3297</v>
      </c>
      <c r="B879" s="200" t="s">
        <v>3298</v>
      </c>
    </row>
    <row r="880" spans="1:2">
      <c r="A880" s="201" t="s">
        <v>3299</v>
      </c>
      <c r="B880" s="200" t="s">
        <v>3300</v>
      </c>
    </row>
    <row r="881" spans="1:2">
      <c r="A881" s="201" t="s">
        <v>3301</v>
      </c>
      <c r="B881" s="200" t="s">
        <v>3302</v>
      </c>
    </row>
    <row r="882" spans="1:2">
      <c r="A882" s="201" t="s">
        <v>3303</v>
      </c>
      <c r="B882" s="200" t="s">
        <v>3304</v>
      </c>
    </row>
    <row r="883" spans="1:2">
      <c r="A883" s="201" t="s">
        <v>3305</v>
      </c>
      <c r="B883" s="200" t="s">
        <v>3306</v>
      </c>
    </row>
    <row r="884" spans="1:2">
      <c r="A884" s="201" t="s">
        <v>3307</v>
      </c>
      <c r="B884" s="200" t="s">
        <v>3308</v>
      </c>
    </row>
    <row r="885" spans="1:2">
      <c r="A885" s="201" t="s">
        <v>3309</v>
      </c>
      <c r="B885" s="200" t="s">
        <v>3310</v>
      </c>
    </row>
    <row r="886" spans="1:2">
      <c r="A886" s="201" t="s">
        <v>3311</v>
      </c>
      <c r="B886" s="200" t="s">
        <v>3312</v>
      </c>
    </row>
    <row r="887" spans="1:2">
      <c r="A887" s="201" t="s">
        <v>3313</v>
      </c>
      <c r="B887" s="200" t="s">
        <v>3314</v>
      </c>
    </row>
    <row r="888" spans="1:2">
      <c r="A888" s="201" t="s">
        <v>3315</v>
      </c>
      <c r="B888" s="200" t="s">
        <v>3316</v>
      </c>
    </row>
    <row r="889" spans="1:2">
      <c r="A889" s="201" t="s">
        <v>3317</v>
      </c>
      <c r="B889" s="200" t="s">
        <v>3318</v>
      </c>
    </row>
    <row r="890" spans="1:2">
      <c r="A890" s="201" t="s">
        <v>3319</v>
      </c>
      <c r="B890" s="200" t="s">
        <v>3320</v>
      </c>
    </row>
    <row r="891" spans="1:2">
      <c r="A891" s="201" t="s">
        <v>3321</v>
      </c>
      <c r="B891" s="200" t="s">
        <v>3322</v>
      </c>
    </row>
    <row r="892" spans="1:2">
      <c r="A892" s="201" t="s">
        <v>3323</v>
      </c>
      <c r="B892" s="200" t="s">
        <v>3324</v>
      </c>
    </row>
    <row r="893" spans="1:2">
      <c r="A893" s="201" t="s">
        <v>3325</v>
      </c>
      <c r="B893" s="200" t="s">
        <v>3326</v>
      </c>
    </row>
    <row r="894" spans="1:2">
      <c r="A894" s="201" t="s">
        <v>3327</v>
      </c>
      <c r="B894" s="200" t="s">
        <v>3328</v>
      </c>
    </row>
    <row r="895" spans="1:2">
      <c r="A895" s="201" t="s">
        <v>3329</v>
      </c>
      <c r="B895" s="200" t="s">
        <v>3330</v>
      </c>
    </row>
    <row r="896" spans="1:2">
      <c r="A896" s="201" t="s">
        <v>3331</v>
      </c>
      <c r="B896" s="200" t="s">
        <v>3332</v>
      </c>
    </row>
    <row r="897" spans="1:2">
      <c r="A897" s="201" t="s">
        <v>3333</v>
      </c>
      <c r="B897" s="200" t="s">
        <v>3334</v>
      </c>
    </row>
    <row r="898" spans="1:2">
      <c r="A898" s="201" t="s">
        <v>3335</v>
      </c>
      <c r="B898" s="200" t="s">
        <v>3336</v>
      </c>
    </row>
    <row r="899" spans="1:2">
      <c r="A899" s="201" t="s">
        <v>3337</v>
      </c>
      <c r="B899" s="200" t="s">
        <v>3338</v>
      </c>
    </row>
    <row r="900" spans="1:2">
      <c r="A900" s="201" t="s">
        <v>3339</v>
      </c>
      <c r="B900" s="200" t="s">
        <v>3340</v>
      </c>
    </row>
    <row r="901" spans="1:2">
      <c r="A901" s="201" t="s">
        <v>3341</v>
      </c>
      <c r="B901" s="200" t="s">
        <v>3342</v>
      </c>
    </row>
    <row r="902" spans="1:2">
      <c r="A902" s="201" t="s">
        <v>3343</v>
      </c>
      <c r="B902" s="200" t="s">
        <v>3344</v>
      </c>
    </row>
    <row r="903" spans="1:2">
      <c r="A903" s="201" t="s">
        <v>3345</v>
      </c>
      <c r="B903" s="200" t="s">
        <v>3346</v>
      </c>
    </row>
    <row r="904" spans="1:2">
      <c r="A904" s="201" t="s">
        <v>3347</v>
      </c>
      <c r="B904" s="200" t="s">
        <v>3348</v>
      </c>
    </row>
    <row r="905" spans="1:2">
      <c r="A905" s="201" t="s">
        <v>3349</v>
      </c>
      <c r="B905" s="200" t="s">
        <v>3350</v>
      </c>
    </row>
    <row r="906" spans="1:2">
      <c r="A906" s="201" t="s">
        <v>3351</v>
      </c>
      <c r="B906" s="200" t="s">
        <v>3352</v>
      </c>
    </row>
    <row r="907" spans="1:2">
      <c r="A907" s="201" t="s">
        <v>3353</v>
      </c>
      <c r="B907" s="200" t="s">
        <v>3354</v>
      </c>
    </row>
    <row r="908" spans="1:2">
      <c r="A908" s="201" t="s">
        <v>3355</v>
      </c>
      <c r="B908" s="200" t="s">
        <v>3356</v>
      </c>
    </row>
    <row r="909" spans="1:2">
      <c r="A909" s="201" t="s">
        <v>3357</v>
      </c>
      <c r="B909" s="200" t="s">
        <v>3358</v>
      </c>
    </row>
    <row r="910" spans="1:2">
      <c r="A910" s="201" t="s">
        <v>3359</v>
      </c>
      <c r="B910" s="200" t="s">
        <v>3360</v>
      </c>
    </row>
    <row r="911" spans="1:2">
      <c r="A911" s="201" t="s">
        <v>3361</v>
      </c>
      <c r="B911" s="200" t="s">
        <v>1274</v>
      </c>
    </row>
    <row r="912" spans="1:2">
      <c r="A912" s="201" t="s">
        <v>3362</v>
      </c>
      <c r="B912" s="200" t="s">
        <v>2042</v>
      </c>
    </row>
    <row r="913" spans="1:2">
      <c r="A913" s="201" t="s">
        <v>3363</v>
      </c>
      <c r="B913" s="200" t="s">
        <v>3364</v>
      </c>
    </row>
    <row r="914" spans="1:2">
      <c r="A914" s="201" t="s">
        <v>3365</v>
      </c>
      <c r="B914" s="200" t="s">
        <v>2925</v>
      </c>
    </row>
    <row r="915" spans="1:2">
      <c r="A915" s="201" t="s">
        <v>3366</v>
      </c>
      <c r="B915" s="200" t="s">
        <v>1169</v>
      </c>
    </row>
    <row r="916" spans="1:2">
      <c r="A916" s="201" t="s">
        <v>3367</v>
      </c>
      <c r="B916" s="200" t="s">
        <v>1264</v>
      </c>
    </row>
    <row r="917" spans="1:2">
      <c r="A917" s="201" t="s">
        <v>3368</v>
      </c>
      <c r="B917" s="200" t="s">
        <v>3369</v>
      </c>
    </row>
    <row r="918" spans="1:2">
      <c r="A918" s="201" t="s">
        <v>3370</v>
      </c>
      <c r="B918" s="200" t="s">
        <v>3371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3372</v>
      </c>
      <c r="B921" s="202" t="s">
        <v>3373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3374</v>
      </c>
      <c r="B925" s="202" t="s">
        <v>3375</v>
      </c>
    </row>
    <row r="926" spans="1:2">
      <c r="A926" s="203" t="s">
        <v>3376</v>
      </c>
      <c r="B926" s="202" t="s">
        <v>3219</v>
      </c>
    </row>
    <row r="927" spans="1:2">
      <c r="A927" s="203" t="s">
        <v>3377</v>
      </c>
      <c r="B927" s="202" t="s">
        <v>3378</v>
      </c>
    </row>
    <row r="928" spans="1:2">
      <c r="A928" s="203" t="s">
        <v>3379</v>
      </c>
      <c r="B928" s="202" t="s">
        <v>3380</v>
      </c>
    </row>
    <row r="929" spans="1:2">
      <c r="A929" s="203" t="s">
        <v>3381</v>
      </c>
      <c r="B929" s="202" t="s">
        <v>3382</v>
      </c>
    </row>
    <row r="930" spans="1:2">
      <c r="A930" s="203" t="s">
        <v>3383</v>
      </c>
      <c r="B930" s="202" t="s">
        <v>3384</v>
      </c>
    </row>
    <row r="931" spans="1:2">
      <c r="A931" s="177" t="s">
        <v>1744</v>
      </c>
      <c r="B931" s="178" t="s">
        <v>1916</v>
      </c>
    </row>
    <row r="932" spans="1:2">
      <c r="A932" s="205" t="s">
        <v>2914</v>
      </c>
      <c r="B932" s="204" t="s">
        <v>2915</v>
      </c>
    </row>
    <row r="933" spans="1:2">
      <c r="A933" s="205" t="s">
        <v>2916</v>
      </c>
      <c r="B933" s="204" t="s">
        <v>2917</v>
      </c>
    </row>
    <row r="934" spans="1:2">
      <c r="A934" s="205" t="s">
        <v>2919</v>
      </c>
      <c r="B934" s="204" t="s">
        <v>2918</v>
      </c>
    </row>
    <row r="935" spans="1:2">
      <c r="A935" s="205" t="s">
        <v>2920</v>
      </c>
      <c r="B935" s="204" t="s">
        <v>2921</v>
      </c>
    </row>
    <row r="936" spans="1:2">
      <c r="A936" s="205" t="s">
        <v>2922</v>
      </c>
      <c r="B936" s="204" t="s">
        <v>2923</v>
      </c>
    </row>
    <row r="937" spans="1:2">
      <c r="A937" s="205" t="s">
        <v>3385</v>
      </c>
      <c r="B937" s="204" t="s">
        <v>3386</v>
      </c>
    </row>
    <row r="938" spans="1:2">
      <c r="A938" s="205" t="s">
        <v>3387</v>
      </c>
      <c r="B938" s="204" t="s">
        <v>3388</v>
      </c>
    </row>
    <row r="939" spans="1:2">
      <c r="A939" s="205" t="s">
        <v>3389</v>
      </c>
      <c r="B939" s="204" t="s">
        <v>3390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2924</v>
      </c>
      <c r="B946" s="181" t="s">
        <v>2925</v>
      </c>
    </row>
    <row r="947" spans="1:2">
      <c r="A947" s="182" t="s">
        <v>2926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2927</v>
      </c>
      <c r="B952" s="181" t="s">
        <v>2928</v>
      </c>
    </row>
    <row r="953" spans="1:2">
      <c r="A953" s="182" t="s">
        <v>2929</v>
      </c>
      <c r="B953" s="181" t="s">
        <v>2930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3391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2931</v>
      </c>
      <c r="B1006" s="206" t="s">
        <v>2932</v>
      </c>
    </row>
    <row r="1007" spans="1:2">
      <c r="A1007" s="207" t="s">
        <v>2933</v>
      </c>
      <c r="B1007" s="206" t="s">
        <v>2934</v>
      </c>
    </row>
    <row r="1008" spans="1:2">
      <c r="A1008" s="207" t="s">
        <v>2935</v>
      </c>
      <c r="B1008" s="206" t="s">
        <v>2936</v>
      </c>
    </row>
    <row r="1009" spans="1:2">
      <c r="A1009" s="207" t="s">
        <v>2937</v>
      </c>
      <c r="B1009" s="206" t="s">
        <v>2938</v>
      </c>
    </row>
    <row r="1010" spans="1:2">
      <c r="A1010" s="207" t="s">
        <v>2939</v>
      </c>
      <c r="B1010" s="206" t="s">
        <v>2940</v>
      </c>
    </row>
    <row r="1011" spans="1:2">
      <c r="A1011" s="207" t="s">
        <v>2941</v>
      </c>
      <c r="B1011" s="206" t="s">
        <v>2942</v>
      </c>
    </row>
    <row r="1012" spans="1:2">
      <c r="A1012" s="207" t="s">
        <v>2943</v>
      </c>
      <c r="B1012" s="206" t="s">
        <v>2944</v>
      </c>
    </row>
    <row r="1013" spans="1:2">
      <c r="A1013" s="207" t="s">
        <v>2945</v>
      </c>
      <c r="B1013" s="206" t="s">
        <v>2946</v>
      </c>
    </row>
    <row r="1014" spans="1:2">
      <c r="A1014" s="207" t="s">
        <v>2947</v>
      </c>
      <c r="B1014" s="206" t="s">
        <v>2948</v>
      </c>
    </row>
    <row r="1015" spans="1:2">
      <c r="A1015" s="207" t="s">
        <v>2949</v>
      </c>
      <c r="B1015" s="206" t="s">
        <v>2950</v>
      </c>
    </row>
    <row r="1016" spans="1:2">
      <c r="A1016" s="207" t="s">
        <v>2951</v>
      </c>
      <c r="B1016" s="206" t="s">
        <v>2952</v>
      </c>
    </row>
    <row r="1017" spans="1:2">
      <c r="A1017" s="207" t="s">
        <v>2953</v>
      </c>
      <c r="B1017" s="206" t="s">
        <v>2954</v>
      </c>
    </row>
    <row r="1018" spans="1:2">
      <c r="A1018" s="207" t="s">
        <v>2955</v>
      </c>
      <c r="B1018" s="206" t="s">
        <v>2956</v>
      </c>
    </row>
    <row r="1019" spans="1:2">
      <c r="A1019" s="207" t="s">
        <v>2957</v>
      </c>
      <c r="B1019" s="206" t="s">
        <v>2958</v>
      </c>
    </row>
    <row r="1020" spans="1:2">
      <c r="A1020" s="207" t="s">
        <v>2959</v>
      </c>
      <c r="B1020" s="206" t="s">
        <v>2960</v>
      </c>
    </row>
    <row r="1021" spans="1:2">
      <c r="A1021" s="207" t="s">
        <v>2961</v>
      </c>
      <c r="B1021" s="206" t="s">
        <v>2962</v>
      </c>
    </row>
    <row r="1022" spans="1:2">
      <c r="A1022" s="207" t="s">
        <v>2963</v>
      </c>
      <c r="B1022" s="206" t="s">
        <v>2964</v>
      </c>
    </row>
    <row r="1023" spans="1:2">
      <c r="A1023" s="207" t="s">
        <v>2965</v>
      </c>
      <c r="B1023" s="206" t="s">
        <v>2966</v>
      </c>
    </row>
    <row r="1024" spans="1:2">
      <c r="A1024" s="207" t="s">
        <v>2967</v>
      </c>
      <c r="B1024" s="206" t="s">
        <v>2968</v>
      </c>
    </row>
    <row r="1025" spans="1:2">
      <c r="A1025" s="207" t="s">
        <v>2969</v>
      </c>
      <c r="B1025" s="206" t="s">
        <v>2970</v>
      </c>
    </row>
    <row r="1026" spans="1:2">
      <c r="A1026" s="207" t="s">
        <v>2971</v>
      </c>
      <c r="B1026" s="206" t="s">
        <v>2972</v>
      </c>
    </row>
    <row r="1027" spans="1:2">
      <c r="A1027" s="207" t="s">
        <v>2973</v>
      </c>
      <c r="B1027" s="206" t="s">
        <v>2974</v>
      </c>
    </row>
    <row r="1028" spans="1:2">
      <c r="A1028" s="207" t="s">
        <v>2975</v>
      </c>
      <c r="B1028" s="206" t="s">
        <v>2976</v>
      </c>
    </row>
    <row r="1029" spans="1:2">
      <c r="A1029" s="207" t="s">
        <v>2977</v>
      </c>
      <c r="B1029" s="206" t="s">
        <v>2978</v>
      </c>
    </row>
    <row r="1030" spans="1:2">
      <c r="A1030" s="207" t="s">
        <v>2979</v>
      </c>
      <c r="B1030" s="206" t="s">
        <v>2980</v>
      </c>
    </row>
    <row r="1031" spans="1:2">
      <c r="A1031" s="207" t="s">
        <v>2981</v>
      </c>
      <c r="B1031" s="206" t="s">
        <v>2982</v>
      </c>
    </row>
    <row r="1032" spans="1:2">
      <c r="A1032" s="207" t="s">
        <v>2983</v>
      </c>
      <c r="B1032" s="206" t="s">
        <v>3392</v>
      </c>
    </row>
    <row r="1033" spans="1:2">
      <c r="A1033" s="207" t="s">
        <v>2984</v>
      </c>
      <c r="B1033" s="206" t="s">
        <v>2985</v>
      </c>
    </row>
    <row r="1034" spans="1:2">
      <c r="A1034" s="207" t="s">
        <v>2986</v>
      </c>
      <c r="B1034" s="206" t="s">
        <v>2987</v>
      </c>
    </row>
    <row r="1035" spans="1:2">
      <c r="A1035" s="207" t="s">
        <v>3393</v>
      </c>
      <c r="B1035" s="206" t="s">
        <v>3394</v>
      </c>
    </row>
    <row r="1036" spans="1:2">
      <c r="A1036" s="207" t="s">
        <v>2988</v>
      </c>
      <c r="B1036" s="206" t="s">
        <v>2989</v>
      </c>
    </row>
    <row r="1037" spans="1:2">
      <c r="A1037" s="207" t="s">
        <v>2990</v>
      </c>
      <c r="B1037" s="206" t="s">
        <v>1593</v>
      </c>
    </row>
    <row r="1038" spans="1:2">
      <c r="A1038" s="207" t="s">
        <v>2991</v>
      </c>
      <c r="B1038" s="206" t="s">
        <v>2992</v>
      </c>
    </row>
    <row r="1039" spans="1:2">
      <c r="A1039" s="207" t="s">
        <v>2993</v>
      </c>
      <c r="B1039" s="206" t="s">
        <v>2994</v>
      </c>
    </row>
    <row r="1040" spans="1:2">
      <c r="A1040" s="207" t="s">
        <v>2996</v>
      </c>
      <c r="B1040" s="206" t="s">
        <v>2997</v>
      </c>
    </row>
    <row r="1041" spans="1:2">
      <c r="A1041" s="207" t="s">
        <v>2998</v>
      </c>
      <c r="B1041" s="206" t="s">
        <v>2987</v>
      </c>
    </row>
    <row r="1042" spans="1:2">
      <c r="A1042" s="207" t="s">
        <v>2999</v>
      </c>
      <c r="B1042" s="206" t="s">
        <v>2995</v>
      </c>
    </row>
    <row r="1043" spans="1:2">
      <c r="A1043" s="207" t="s">
        <v>3000</v>
      </c>
      <c r="B1043" s="206" t="s">
        <v>3001</v>
      </c>
    </row>
    <row r="1044" spans="1:2">
      <c r="A1044" s="207" t="s">
        <v>3002</v>
      </c>
      <c r="B1044" s="206" t="s">
        <v>3003</v>
      </c>
    </row>
    <row r="1045" spans="1:2">
      <c r="A1045" s="207" t="s">
        <v>3004</v>
      </c>
      <c r="B1045" s="206" t="s">
        <v>3005</v>
      </c>
    </row>
    <row r="1046" spans="1:2">
      <c r="A1046" s="207" t="s">
        <v>3006</v>
      </c>
      <c r="B1046" s="206" t="s">
        <v>3007</v>
      </c>
    </row>
    <row r="1047" spans="1:2">
      <c r="A1047" s="207" t="s">
        <v>3008</v>
      </c>
      <c r="B1047" s="206" t="s">
        <v>3009</v>
      </c>
    </row>
    <row r="1048" spans="1:2">
      <c r="A1048" s="207" t="s">
        <v>3010</v>
      </c>
      <c r="B1048" s="206" t="s">
        <v>3011</v>
      </c>
    </row>
    <row r="1049" spans="1:2">
      <c r="A1049" s="207" t="s">
        <v>3012</v>
      </c>
      <c r="B1049" s="206" t="s">
        <v>3013</v>
      </c>
    </row>
    <row r="1050" spans="1:2">
      <c r="A1050" s="207" t="s">
        <v>3014</v>
      </c>
      <c r="B1050" s="206" t="s">
        <v>3015</v>
      </c>
    </row>
    <row r="1051" spans="1:2">
      <c r="A1051" s="207" t="s">
        <v>3395</v>
      </c>
      <c r="B1051" s="206" t="s">
        <v>3396</v>
      </c>
    </row>
    <row r="1052" spans="1:2">
      <c r="A1052" s="207" t="s">
        <v>3397</v>
      </c>
      <c r="B1052" s="206" t="s">
        <v>3398</v>
      </c>
    </row>
    <row r="1053" spans="1:2">
      <c r="A1053" s="207" t="s">
        <v>3399</v>
      </c>
      <c r="B1053" s="206" t="s">
        <v>3400</v>
      </c>
    </row>
    <row r="1054" spans="1:2">
      <c r="A1054" s="207" t="s">
        <v>3401</v>
      </c>
      <c r="B1054" s="206" t="s">
        <v>3402</v>
      </c>
    </row>
    <row r="1055" spans="1:2">
      <c r="A1055" s="207" t="s">
        <v>3403</v>
      </c>
      <c r="B1055" s="206" t="s">
        <v>3404</v>
      </c>
    </row>
    <row r="1056" spans="1:2">
      <c r="A1056" s="207" t="s">
        <v>3405</v>
      </c>
      <c r="B1056" s="206" t="s">
        <v>3406</v>
      </c>
    </row>
    <row r="1057" spans="1:2">
      <c r="A1057" s="207" t="s">
        <v>3407</v>
      </c>
      <c r="B1057" s="206" t="s">
        <v>3408</v>
      </c>
    </row>
    <row r="1058" spans="1:2">
      <c r="A1058" s="207" t="s">
        <v>3409</v>
      </c>
      <c r="B1058" s="206" t="s">
        <v>3410</v>
      </c>
    </row>
    <row r="1059" spans="1:2">
      <c r="A1059" s="207" t="s">
        <v>3411</v>
      </c>
      <c r="B1059" s="206" t="s">
        <v>2809</v>
      </c>
    </row>
    <row r="1060" spans="1:2">
      <c r="A1060" s="207" t="s">
        <v>3412</v>
      </c>
      <c r="B1060" s="206" t="s">
        <v>3413</v>
      </c>
    </row>
    <row r="1061" spans="1:2">
      <c r="A1061" s="207" t="s">
        <v>3414</v>
      </c>
      <c r="B1061" s="206" t="s">
        <v>3415</v>
      </c>
    </row>
    <row r="1062" spans="1:2">
      <c r="A1062" s="207" t="s">
        <v>3416</v>
      </c>
      <c r="B1062" s="206" t="s">
        <v>3417</v>
      </c>
    </row>
    <row r="1063" spans="1:2">
      <c r="A1063" s="207" t="s">
        <v>3418</v>
      </c>
      <c r="B1063" s="206" t="s">
        <v>3419</v>
      </c>
    </row>
    <row r="1064" spans="1:2">
      <c r="A1064" s="207" t="s">
        <v>3420</v>
      </c>
      <c r="B1064" s="206" t="s">
        <v>3421</v>
      </c>
    </row>
    <row r="1065" spans="1:2">
      <c r="A1065" s="207" t="s">
        <v>3422</v>
      </c>
      <c r="B1065" s="206" t="s">
        <v>1266</v>
      </c>
    </row>
    <row r="1066" spans="1:2">
      <c r="A1066" s="207" t="s">
        <v>3423</v>
      </c>
      <c r="B1066" s="206" t="s">
        <v>3424</v>
      </c>
    </row>
    <row r="1067" spans="1:2">
      <c r="A1067" s="207" t="s">
        <v>3425</v>
      </c>
      <c r="B1067" s="206" t="s">
        <v>3426</v>
      </c>
    </row>
    <row r="1068" spans="1:2">
      <c r="A1068" s="207" t="s">
        <v>3427</v>
      </c>
      <c r="B1068" s="206" t="s">
        <v>3428</v>
      </c>
    </row>
    <row r="1069" spans="1:2">
      <c r="A1069" s="207" t="s">
        <v>3429</v>
      </c>
      <c r="B1069" s="206" t="s">
        <v>3430</v>
      </c>
    </row>
    <row r="1070" spans="1:2">
      <c r="A1070" s="207" t="s">
        <v>3431</v>
      </c>
      <c r="B1070" s="206" t="s">
        <v>3432</v>
      </c>
    </row>
    <row r="1071" spans="1:2">
      <c r="A1071" s="207" t="s">
        <v>3433</v>
      </c>
      <c r="B1071" s="206" t="s">
        <v>3434</v>
      </c>
    </row>
    <row r="1072" spans="1:2">
      <c r="A1072" s="207" t="s">
        <v>3435</v>
      </c>
      <c r="B1072" s="206" t="s">
        <v>3436</v>
      </c>
    </row>
    <row r="1073" spans="1:2">
      <c r="A1073" s="207" t="s">
        <v>3437</v>
      </c>
      <c r="B1073" s="206" t="s">
        <v>3438</v>
      </c>
    </row>
    <row r="1074" spans="1:2">
      <c r="A1074" s="207" t="s">
        <v>3439</v>
      </c>
      <c r="B1074" s="206" t="s">
        <v>3440</v>
      </c>
    </row>
    <row r="1075" spans="1:2">
      <c r="A1075" s="207" t="s">
        <v>3441</v>
      </c>
      <c r="B1075" s="206" t="s">
        <v>3270</v>
      </c>
    </row>
    <row r="1076" spans="1:2">
      <c r="A1076" s="207" t="s">
        <v>3442</v>
      </c>
      <c r="B1076" s="206" t="s">
        <v>3443</v>
      </c>
    </row>
    <row r="1077" spans="1:2">
      <c r="A1077" s="207" t="s">
        <v>3444</v>
      </c>
      <c r="B1077" s="206" t="s">
        <v>3445</v>
      </c>
    </row>
    <row r="1078" spans="1:2">
      <c r="A1078" s="207" t="s">
        <v>3446</v>
      </c>
      <c r="B1078" s="206" t="s">
        <v>3447</v>
      </c>
    </row>
    <row r="1079" spans="1:2">
      <c r="A1079" s="207" t="s">
        <v>3448</v>
      </c>
      <c r="B1079" s="206" t="s">
        <v>3449</v>
      </c>
    </row>
    <row r="1080" spans="1:2">
      <c r="A1080" s="207" t="s">
        <v>3450</v>
      </c>
      <c r="B1080" s="206" t="s">
        <v>3451</v>
      </c>
    </row>
    <row r="1081" spans="1:2">
      <c r="A1081" s="207" t="s">
        <v>3452</v>
      </c>
      <c r="B1081" s="206" t="s">
        <v>3453</v>
      </c>
    </row>
    <row r="1082" spans="1:2">
      <c r="A1082" s="207" t="s">
        <v>3454</v>
      </c>
      <c r="B1082" s="206" t="s">
        <v>1390</v>
      </c>
    </row>
    <row r="1083" spans="1:2">
      <c r="A1083" s="207" t="s">
        <v>3455</v>
      </c>
      <c r="B1083" s="206" t="s">
        <v>3456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3016</v>
      </c>
      <c r="B1091" s="181" t="s">
        <v>2925</v>
      </c>
    </row>
    <row r="1092" spans="1:2">
      <c r="A1092" s="209" t="s">
        <v>3457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3458</v>
      </c>
      <c r="B1096" s="210" t="s">
        <v>3459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3460</v>
      </c>
      <c r="B1100" s="212" t="s">
        <v>3459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3461</v>
      </c>
      <c r="B1113" s="215" t="s">
        <v>3462</v>
      </c>
    </row>
    <row r="1114" spans="1:2">
      <c r="A1114" s="218" t="s">
        <v>3463</v>
      </c>
      <c r="B1114" s="214" t="s">
        <v>684</v>
      </c>
    </row>
    <row r="1115" spans="1:2">
      <c r="A1115" s="219" t="s">
        <v>3464</v>
      </c>
      <c r="B1115" s="216" t="s">
        <v>1153</v>
      </c>
    </row>
    <row r="1116" spans="1:2">
      <c r="A1116" s="219" t="s">
        <v>3465</v>
      </c>
      <c r="B1116" s="216" t="s">
        <v>1155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1779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3529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1780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3530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3528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H1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64" t="s">
        <v>3536</v>
      </c>
      <c r="B1" s="364"/>
      <c r="C1" s="364"/>
      <c r="D1" s="364"/>
      <c r="E1" s="364"/>
      <c r="F1" s="364"/>
      <c r="G1" s="364"/>
      <c r="H1" s="364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3537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3538</v>
      </c>
      <c r="D4" s="249" t="str">
        <f t="shared" ref="D4:D67" si="0">C4&amp;" ("&amp;B4&amp;")"</f>
        <v>HRVATSKI SABOR (19)</v>
      </c>
      <c r="E4" s="237" t="s">
        <v>3539</v>
      </c>
      <c r="F4" s="237" t="s">
        <v>275</v>
      </c>
      <c r="G4" s="238">
        <v>3205860</v>
      </c>
      <c r="H4" s="239" t="s">
        <v>3540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3541</v>
      </c>
      <c r="D5" s="249" t="str">
        <f t="shared" si="0"/>
        <v>POVJERENSTVO ZA FISKALNU POLITIKU (52321)</v>
      </c>
      <c r="E5" s="237" t="s">
        <v>3542</v>
      </c>
      <c r="F5" s="237" t="s">
        <v>275</v>
      </c>
      <c r="G5" s="238">
        <v>5513260</v>
      </c>
      <c r="H5" s="239" t="s">
        <v>3543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3544</v>
      </c>
      <c r="D6" s="249" t="str">
        <f t="shared" si="0"/>
        <v>DRŽAVNO IZBORNO POVJERENSTVO REPUBLIKE HRVATSKE (42434)</v>
      </c>
      <c r="E6" s="243" t="s">
        <v>3545</v>
      </c>
      <c r="F6" s="243" t="s">
        <v>275</v>
      </c>
      <c r="G6" s="244">
        <v>2197278</v>
      </c>
      <c r="H6" s="245" t="s">
        <v>3546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3547</v>
      </c>
      <c r="D7" s="249" t="str">
        <f t="shared" si="0"/>
        <v>URED PREDSJEDNICE REPUBLIKE HRVATSKE PO PRESTANKU OBNAŠANJA DUŽNOSTI (46028)</v>
      </c>
      <c r="E7" s="237" t="s">
        <v>3548</v>
      </c>
      <c r="F7" s="237" t="s">
        <v>275</v>
      </c>
      <c r="G7" s="238">
        <v>2611660</v>
      </c>
      <c r="H7" s="239" t="s">
        <v>3549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3550</v>
      </c>
      <c r="D8" s="249" t="str">
        <f t="shared" si="0"/>
        <v>URED PREDSJEDNIKA REPUBLIKE HRVATSKE (35)</v>
      </c>
      <c r="E8" s="237" t="s">
        <v>3551</v>
      </c>
      <c r="F8" s="237" t="s">
        <v>275</v>
      </c>
      <c r="G8" s="238">
        <v>3220346</v>
      </c>
      <c r="H8" s="239" t="s">
        <v>3552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3553</v>
      </c>
      <c r="D9" s="249" t="str">
        <f t="shared" si="0"/>
        <v>USTAVNI SUD REPUBLIKE HRVATSKE (6031)</v>
      </c>
      <c r="E9" s="237" t="s">
        <v>3554</v>
      </c>
      <c r="F9" s="237" t="s">
        <v>275</v>
      </c>
      <c r="G9" s="238">
        <v>3206084</v>
      </c>
      <c r="H9" s="239" t="s">
        <v>3555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3556</v>
      </c>
      <c r="D10" s="249" t="str">
        <f t="shared" si="0"/>
        <v>AGENCIJA ZA ZAŠTITU TRŽIŠNOG NATJECANJA (20833)</v>
      </c>
      <c r="E10" s="237" t="s">
        <v>3557</v>
      </c>
      <c r="F10" s="237" t="s">
        <v>275</v>
      </c>
      <c r="G10" s="238">
        <v>1253433</v>
      </c>
      <c r="H10" s="239" t="s">
        <v>3558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3559</v>
      </c>
      <c r="D11" s="249" t="str">
        <f t="shared" si="0"/>
        <v>VLADA REPUBLIKE HRVATSKE (51)</v>
      </c>
      <c r="E11" s="237" t="s">
        <v>3560</v>
      </c>
      <c r="F11" s="237" t="s">
        <v>275</v>
      </c>
      <c r="G11" s="238">
        <v>3205924</v>
      </c>
      <c r="H11" s="239" t="s">
        <v>3561</v>
      </c>
    </row>
    <row r="12" spans="1:10" ht="15" customHeight="1">
      <c r="A12" s="247">
        <f t="shared" si="1"/>
        <v>9</v>
      </c>
      <c r="B12" s="248">
        <v>23753</v>
      </c>
      <c r="C12" s="249" t="s">
        <v>3562</v>
      </c>
      <c r="D12" s="249" t="str">
        <f t="shared" si="0"/>
        <v>URED PREDSJEDNIKA VLADE REPUBLIKE HRVATSKE (23753)</v>
      </c>
      <c r="E12" s="249" t="s">
        <v>3560</v>
      </c>
      <c r="F12" s="249" t="s">
        <v>275</v>
      </c>
      <c r="G12" s="250">
        <v>1676504</v>
      </c>
      <c r="H12" s="251" t="s">
        <v>3563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3564</v>
      </c>
      <c r="D13" s="249" t="str">
        <f t="shared" si="0"/>
        <v>URED POTPREDSJEDNIKA VLADE REPUBLIKE HRVATSKE (51386)</v>
      </c>
      <c r="E13" s="249" t="s">
        <v>3560</v>
      </c>
      <c r="F13" s="249" t="s">
        <v>275</v>
      </c>
      <c r="G13" s="250">
        <v>5294584</v>
      </c>
      <c r="H13" s="251" t="s">
        <v>3565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3566</v>
      </c>
      <c r="D14" s="249" t="str">
        <f t="shared" si="0"/>
        <v>URED ZA UDRUGE (22275)</v>
      </c>
      <c r="E14" s="249" t="s">
        <v>3567</v>
      </c>
      <c r="F14" s="249" t="s">
        <v>275</v>
      </c>
      <c r="G14" s="250">
        <v>1404113</v>
      </c>
      <c r="H14" s="251" t="s">
        <v>3568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3569</v>
      </c>
      <c r="D15" s="249" t="str">
        <f t="shared" si="0"/>
        <v>URED ZASTUPNIKA REPUBLIKE HRVATSKE PRED EUROPSKIM SUDOM ZA LJUDSKA PRAVA  (47406)</v>
      </c>
      <c r="E15" s="249" t="s">
        <v>3570</v>
      </c>
      <c r="F15" s="249" t="s">
        <v>275</v>
      </c>
      <c r="G15" s="250">
        <v>2864851</v>
      </c>
      <c r="H15" s="251" t="s">
        <v>3571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3572</v>
      </c>
      <c r="D16" s="249" t="str">
        <f t="shared" si="0"/>
        <v>STRUČNA SLUŽBA SAVJETA ZA NACIONALNE MANJINE (23979)</v>
      </c>
      <c r="E16" s="249" t="s">
        <v>3573</v>
      </c>
      <c r="F16" s="249" t="s">
        <v>275</v>
      </c>
      <c r="G16" s="250">
        <v>1730118</v>
      </c>
      <c r="H16" s="251" t="s">
        <v>3574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3575</v>
      </c>
      <c r="D17" s="249" t="str">
        <f t="shared" si="0"/>
        <v>URED ZA ZAKONODAVSTVO (115)</v>
      </c>
      <c r="E17" s="249" t="s">
        <v>3560</v>
      </c>
      <c r="F17" s="249" t="s">
        <v>275</v>
      </c>
      <c r="G17" s="250">
        <v>3205959</v>
      </c>
      <c r="H17" s="251" t="s">
        <v>3576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3577</v>
      </c>
      <c r="D18" s="249" t="str">
        <f t="shared" si="0"/>
        <v>URED ZA OPĆE POSLOVE HRVATSKOG SABORA I VLADE REPUBLIKE HRVATSKE (123)</v>
      </c>
      <c r="E18" s="249" t="s">
        <v>3578</v>
      </c>
      <c r="F18" s="249" t="s">
        <v>275</v>
      </c>
      <c r="G18" s="250">
        <v>3205916</v>
      </c>
      <c r="H18" s="251" t="s">
        <v>3579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3580</v>
      </c>
      <c r="D19" s="249" t="str">
        <f t="shared" si="0"/>
        <v>URED ZA PROTOKOL (23673)</v>
      </c>
      <c r="E19" s="249" t="s">
        <v>3560</v>
      </c>
      <c r="F19" s="249" t="s">
        <v>275</v>
      </c>
      <c r="G19" s="250">
        <v>1594478</v>
      </c>
      <c r="H19" s="251" t="s">
        <v>3581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3582</v>
      </c>
      <c r="D20" s="249" t="str">
        <f t="shared" si="0"/>
        <v>URED VLADE REPUBLIKE HRVATSKE ZA UNUTARNJU REVIZIJU (23745)</v>
      </c>
      <c r="E20" s="249" t="s">
        <v>3583</v>
      </c>
      <c r="F20" s="249" t="s">
        <v>275</v>
      </c>
      <c r="G20" s="250">
        <v>1654098</v>
      </c>
      <c r="H20" s="251" t="s">
        <v>3584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3585</v>
      </c>
      <c r="D21" s="249" t="str">
        <f t="shared" si="0"/>
        <v>DIREKCIJA ZA KORIŠTENJE SLUŽBENIH ZRAKOPLOVA (23690)</v>
      </c>
      <c r="E21" s="249" t="s">
        <v>3586</v>
      </c>
      <c r="F21" s="249" t="s">
        <v>3587</v>
      </c>
      <c r="G21" s="250">
        <v>1604686</v>
      </c>
      <c r="H21" s="251" t="s">
        <v>3588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3589</v>
      </c>
      <c r="D22" s="249" t="str">
        <f t="shared" si="0"/>
        <v>URED ZA LJUDSKA PRAVA I PRAVA NACIONALNH MANJINA (47422)</v>
      </c>
      <c r="E22" s="249" t="s">
        <v>3573</v>
      </c>
      <c r="F22" s="249" t="s">
        <v>275</v>
      </c>
      <c r="G22" s="250">
        <v>2872781</v>
      </c>
      <c r="H22" s="251" t="s">
        <v>3590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3591</v>
      </c>
      <c r="D23" s="249" t="str">
        <f t="shared" si="0"/>
        <v>URED KOMISIJE ZA ODNOSE S VJERSKIM ZAJEDNICAMA (48066)</v>
      </c>
      <c r="E23" s="249" t="s">
        <v>3573</v>
      </c>
      <c r="F23" s="249" t="s">
        <v>275</v>
      </c>
      <c r="G23" s="252" t="s">
        <v>3592</v>
      </c>
      <c r="H23" s="251" t="s">
        <v>3593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3594</v>
      </c>
      <c r="D24" s="249" t="str">
        <f t="shared" si="0"/>
        <v>URED ZA RAVNOPRAVNOST SPOLOVA (24051)</v>
      </c>
      <c r="E24" s="249" t="s">
        <v>3573</v>
      </c>
      <c r="F24" s="249" t="s">
        <v>275</v>
      </c>
      <c r="G24" s="250">
        <v>1815342</v>
      </c>
      <c r="H24" s="251" t="s">
        <v>3595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3596</v>
      </c>
      <c r="D25" s="249" t="str">
        <f t="shared" si="0"/>
        <v>MINISTARSTVO FINANCIJA (20157)</v>
      </c>
      <c r="E25" s="237" t="s">
        <v>3597</v>
      </c>
      <c r="F25" s="237" t="s">
        <v>275</v>
      </c>
      <c r="G25" s="238">
        <v>3205991</v>
      </c>
      <c r="H25" s="239" t="s">
        <v>3598</v>
      </c>
    </row>
    <row r="26" spans="1:10" ht="15" customHeight="1">
      <c r="A26" s="247">
        <f>+A25+1</f>
        <v>23</v>
      </c>
      <c r="B26" s="248">
        <v>43732</v>
      </c>
      <c r="C26" s="249" t="s">
        <v>3599</v>
      </c>
      <c r="D26" s="249" t="str">
        <f t="shared" si="0"/>
        <v>AGENCIJA ZA REVIZIJU SUSTAVA PROVEDBE PROGRAMA EUROPSKE UNIJE (43732)</v>
      </c>
      <c r="E26" s="249" t="s">
        <v>3600</v>
      </c>
      <c r="F26" s="249" t="s">
        <v>275</v>
      </c>
      <c r="G26" s="250">
        <v>2400774</v>
      </c>
      <c r="H26" s="251" t="s">
        <v>3601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3602</v>
      </c>
      <c r="D27" s="249" t="str">
        <f t="shared" si="0"/>
        <v>ODBOR ZA STANDARDE FINANCIJSKOG IZVJEŠTAVANJA (49286)</v>
      </c>
      <c r="E27" s="249" t="s">
        <v>3597</v>
      </c>
      <c r="F27" s="249" t="s">
        <v>275</v>
      </c>
      <c r="G27" s="252" t="s">
        <v>3603</v>
      </c>
      <c r="H27" s="251" t="s">
        <v>3604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3605</v>
      </c>
      <c r="D28" s="249" t="str">
        <f t="shared" si="0"/>
        <v>SIGURNOSNO OBAVJEŠTAJNA AGENCIJA (40834)</v>
      </c>
      <c r="E28" s="243" t="s">
        <v>3606</v>
      </c>
      <c r="F28" s="243" t="s">
        <v>275</v>
      </c>
      <c r="G28" s="244">
        <v>2111004</v>
      </c>
      <c r="H28" s="245" t="s">
        <v>3607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3608</v>
      </c>
      <c r="D29" s="249" t="str">
        <f t="shared" si="0"/>
        <v>SREDIŠNJI DRŽAVNI URED ZA SREDIŠNJU JAVNU NABAVU (47334)</v>
      </c>
      <c r="E29" s="243" t="s">
        <v>3609</v>
      </c>
      <c r="F29" s="243" t="s">
        <v>275</v>
      </c>
      <c r="G29" s="244">
        <v>2840731</v>
      </c>
      <c r="H29" s="245" t="s">
        <v>3610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3611</v>
      </c>
      <c r="D30" s="249" t="str">
        <f t="shared" si="0"/>
        <v>MINISTARSTVO OBRANE (174)</v>
      </c>
      <c r="E30" s="243" t="s">
        <v>3612</v>
      </c>
      <c r="F30" s="243" t="s">
        <v>275</v>
      </c>
      <c r="G30" s="244">
        <v>3207595</v>
      </c>
      <c r="H30" s="245" t="s">
        <v>3613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3614</v>
      </c>
      <c r="D31" s="249" t="str">
        <f t="shared" si="0"/>
        <v>SREDIŠNJI DRŽAVNI URED ZA HRVATE IZVAN REPUBLIKE HRVATSKE (47439)</v>
      </c>
      <c r="E31" s="243" t="s">
        <v>3615</v>
      </c>
      <c r="F31" s="243" t="s">
        <v>275</v>
      </c>
      <c r="G31" s="244">
        <v>2875004</v>
      </c>
      <c r="H31" s="245" t="s">
        <v>3616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3617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3618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3619</v>
      </c>
      <c r="D33" s="249" t="str">
        <f t="shared" si="0"/>
        <v>SREDIŠNJI DRŽAVNI URED ZA OBNOVU I STAMBENO ZBRINJAVANJE  (47932)</v>
      </c>
      <c r="E33" s="243" t="s">
        <v>3620</v>
      </c>
      <c r="F33" s="243" t="s">
        <v>275</v>
      </c>
      <c r="G33" s="244">
        <v>4041186</v>
      </c>
      <c r="H33" s="245" t="s">
        <v>3621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3622</v>
      </c>
      <c r="D34" s="249" t="str">
        <f t="shared" si="0"/>
        <v>SREDIŠNJI DRŽAVNI URED ZA RAZVOJ DIGITALNOG DRUŠTVA (49585)</v>
      </c>
      <c r="E34" s="243" t="s">
        <v>3609</v>
      </c>
      <c r="F34" s="243" t="s">
        <v>275</v>
      </c>
      <c r="G34" s="254" t="s">
        <v>3623</v>
      </c>
      <c r="H34" s="245" t="s">
        <v>3624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3625</v>
      </c>
      <c r="D35" s="249" t="str">
        <f t="shared" si="0"/>
        <v>SREDIŠNJI DRŽAVNI URED ZA DEMOGRAFIJU I MLADE (51409)</v>
      </c>
      <c r="E35" s="243" t="s">
        <v>3626</v>
      </c>
      <c r="F35" s="243" t="s">
        <v>275</v>
      </c>
      <c r="G35" s="254">
        <v>5292441</v>
      </c>
      <c r="H35" s="245" t="s">
        <v>3627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3628</v>
      </c>
      <c r="D36" s="249" t="str">
        <f t="shared" si="0"/>
        <v>HRVATSKA VATROGASNA ZAJEDNICA (50985)</v>
      </c>
      <c r="E36" s="243" t="s">
        <v>3629</v>
      </c>
      <c r="F36" s="243" t="s">
        <v>275</v>
      </c>
      <c r="G36" s="244">
        <v>5205689</v>
      </c>
      <c r="H36" s="245" t="s">
        <v>3630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3631</v>
      </c>
      <c r="D37" s="249" t="str">
        <f t="shared" si="0"/>
        <v>DRŽAVNA VATROGASNA ŠKOLA (51853)</v>
      </c>
      <c r="E37" s="249" t="s">
        <v>3632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3633</v>
      </c>
      <c r="D38" s="249" t="str">
        <f t="shared" si="0"/>
        <v>MINISTARSTVO UNUTARNJIH POSLOVA (713)</v>
      </c>
      <c r="E38" s="243" t="s">
        <v>3634</v>
      </c>
      <c r="F38" s="243" t="s">
        <v>275</v>
      </c>
      <c r="G38" s="244">
        <v>3281418</v>
      </c>
      <c r="H38" s="245" t="s">
        <v>3635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3636</v>
      </c>
      <c r="D39" s="249" t="str">
        <f t="shared" si="0"/>
        <v>MINISTARSTVO HRVATSKIH BRANITELJA (47037)</v>
      </c>
      <c r="E39" s="255" t="s">
        <v>3626</v>
      </c>
      <c r="F39" s="243" t="s">
        <v>275</v>
      </c>
      <c r="G39" s="244">
        <v>2829541</v>
      </c>
      <c r="H39" s="245" t="s">
        <v>3637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3638</v>
      </c>
      <c r="D40" s="249" t="str">
        <f t="shared" si="0"/>
        <v>JAVNA USTANOVA MEMORIJALNI CENTAR DOMOVINSKOG RATA VUKOVAR (48314)</v>
      </c>
      <c r="E40" s="249" t="s">
        <v>3639</v>
      </c>
      <c r="F40" s="249" t="s">
        <v>501</v>
      </c>
      <c r="G40" s="250">
        <v>4140966</v>
      </c>
      <c r="H40" s="251" t="s">
        <v>3640</v>
      </c>
    </row>
    <row r="41" spans="1:10" ht="15" customHeight="1">
      <c r="A41" s="247">
        <f t="shared" si="1"/>
        <v>38</v>
      </c>
      <c r="B41" s="248">
        <v>48710</v>
      </c>
      <c r="C41" s="249" t="s">
        <v>3641</v>
      </c>
      <c r="D41" s="249" t="str">
        <f t="shared" si="0"/>
        <v>DOM HRVATSKIH VETERANA (48710)</v>
      </c>
      <c r="E41" s="249" t="s">
        <v>3642</v>
      </c>
      <c r="F41" s="249" t="s">
        <v>275</v>
      </c>
      <c r="G41" s="250">
        <v>4335635</v>
      </c>
      <c r="H41" s="251" t="s">
        <v>3643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3644</v>
      </c>
      <c r="D42" s="249" t="str">
        <f t="shared" si="0"/>
        <v>VETERANSKI CENTAR (52313)</v>
      </c>
      <c r="E42" s="249" t="s">
        <v>3645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3646</v>
      </c>
      <c r="D43" s="249" t="str">
        <f t="shared" si="0"/>
        <v>MINISTARSTVO VANJSKIH I EUROPSKIH POSLOVA (721)</v>
      </c>
      <c r="E43" s="243" t="s">
        <v>3647</v>
      </c>
      <c r="F43" s="243" t="s">
        <v>275</v>
      </c>
      <c r="G43" s="244">
        <v>3230040</v>
      </c>
      <c r="H43" s="245" t="s">
        <v>3648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3649</v>
      </c>
      <c r="D44" s="249" t="str">
        <f t="shared" si="0"/>
        <v>POVJERENSTVO ZA ODLUČIVANJE O SUKOBU INTERESA (47852)</v>
      </c>
      <c r="E44" s="243" t="s">
        <v>3650</v>
      </c>
      <c r="F44" s="243" t="s">
        <v>275</v>
      </c>
      <c r="G44" s="244">
        <v>1850113</v>
      </c>
      <c r="H44" s="245" t="s">
        <v>3651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3652</v>
      </c>
      <c r="D45" s="249" t="str">
        <f t="shared" si="0"/>
        <v>MINISTARSTVO KULTURE I MEDIJA (756)</v>
      </c>
      <c r="E45" s="243" t="s">
        <v>3653</v>
      </c>
      <c r="F45" s="243" t="s">
        <v>275</v>
      </c>
      <c r="G45" s="244">
        <v>931608</v>
      </c>
      <c r="H45" s="245" t="s">
        <v>3654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3655</v>
      </c>
      <c r="D46" s="249" t="str">
        <f t="shared" si="0"/>
        <v>DRŽAVNI ARHIV U BJELOVARU (789)</v>
      </c>
      <c r="E46" s="249" t="s">
        <v>3656</v>
      </c>
      <c r="F46" s="249" t="s">
        <v>3657</v>
      </c>
      <c r="G46" s="250">
        <v>3316734</v>
      </c>
      <c r="H46" s="251" t="s">
        <v>3658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3659</v>
      </c>
      <c r="D47" s="249" t="str">
        <f t="shared" si="0"/>
        <v>DRŽAVNI ARHIV U DUBROVNIKU (797)</v>
      </c>
      <c r="E47" s="249" t="s">
        <v>3660</v>
      </c>
      <c r="F47" s="249" t="s">
        <v>313</v>
      </c>
      <c r="G47" s="250">
        <v>3303870</v>
      </c>
      <c r="H47" s="251" t="s">
        <v>3661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3662</v>
      </c>
      <c r="D48" s="249" t="str">
        <f t="shared" si="0"/>
        <v>DRŽAVNI ARHIV U GOSPIĆU (23577)</v>
      </c>
      <c r="E48" s="249" t="s">
        <v>3663</v>
      </c>
      <c r="F48" s="249" t="s">
        <v>509</v>
      </c>
      <c r="G48" s="250">
        <v>1475444</v>
      </c>
      <c r="H48" s="251" t="s">
        <v>3664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3665</v>
      </c>
      <c r="D49" s="249" t="str">
        <f t="shared" si="0"/>
        <v>DRŽAVNI ARHIV U KARLOVCU (801)</v>
      </c>
      <c r="E49" s="249" t="s">
        <v>3666</v>
      </c>
      <c r="F49" s="249" t="s">
        <v>513</v>
      </c>
      <c r="G49" s="250">
        <v>3123367</v>
      </c>
      <c r="H49" s="251" t="s">
        <v>3667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3668</v>
      </c>
      <c r="D50" s="249" t="str">
        <f t="shared" si="0"/>
        <v>DRŽAVNI ARHIV U OSIJEKU (810)</v>
      </c>
      <c r="E50" s="249" t="s">
        <v>3669</v>
      </c>
      <c r="F50" s="249" t="s">
        <v>278</v>
      </c>
      <c r="G50" s="250">
        <v>3014223</v>
      </c>
      <c r="H50" s="251" t="s">
        <v>3670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3671</v>
      </c>
      <c r="D51" s="249" t="str">
        <f t="shared" si="0"/>
        <v>DRŽAVNI ARHIV U PAZINU (828)</v>
      </c>
      <c r="E51" s="249" t="s">
        <v>3672</v>
      </c>
      <c r="F51" s="249" t="s">
        <v>3673</v>
      </c>
      <c r="G51" s="250">
        <v>3089240</v>
      </c>
      <c r="H51" s="251" t="s">
        <v>3674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3675</v>
      </c>
      <c r="D52" s="249" t="str">
        <f t="shared" si="0"/>
        <v>DRŽAVNI ARHIV U RIJECI (836)</v>
      </c>
      <c r="E52" s="249" t="s">
        <v>3676</v>
      </c>
      <c r="F52" s="249" t="s">
        <v>320</v>
      </c>
      <c r="G52" s="250">
        <v>3321088</v>
      </c>
      <c r="H52" s="251" t="s">
        <v>3677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3678</v>
      </c>
      <c r="D53" s="249" t="str">
        <f t="shared" si="0"/>
        <v>DRŽAVNI ARHIV U SISKU (844)</v>
      </c>
      <c r="E53" s="249" t="s">
        <v>3679</v>
      </c>
      <c r="F53" s="249" t="s">
        <v>1724</v>
      </c>
      <c r="G53" s="250">
        <v>3313824</v>
      </c>
      <c r="H53" s="251" t="s">
        <v>3680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3681</v>
      </c>
      <c r="D54" s="249" t="str">
        <f t="shared" si="0"/>
        <v>DRŽAVNI ARHIV U SLAVONSKOM BRODU (852)</v>
      </c>
      <c r="E54" s="249" t="s">
        <v>3682</v>
      </c>
      <c r="F54" s="249" t="s">
        <v>1769</v>
      </c>
      <c r="G54" s="250">
        <v>3071162</v>
      </c>
      <c r="H54" s="251" t="s">
        <v>3683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3684</v>
      </c>
      <c r="D55" s="249" t="str">
        <f t="shared" si="0"/>
        <v>DRŽAVNI ARHIV U SPLITU (869)</v>
      </c>
      <c r="E55" s="249" t="s">
        <v>3685</v>
      </c>
      <c r="F55" s="249" t="s">
        <v>360</v>
      </c>
      <c r="G55" s="250">
        <v>3118452</v>
      </c>
      <c r="H55" s="251" t="s">
        <v>3686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3687</v>
      </c>
      <c r="D56" s="249" t="str">
        <f t="shared" si="0"/>
        <v>DRŽAVNI ARHIV U ŠIBENIKU (43915)</v>
      </c>
      <c r="E56" s="249" t="s">
        <v>3688</v>
      </c>
      <c r="F56" s="249" t="s">
        <v>524</v>
      </c>
      <c r="G56" s="250">
        <v>2435411</v>
      </c>
      <c r="H56" s="251" t="s">
        <v>3689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3690</v>
      </c>
      <c r="D57" s="249" t="str">
        <f t="shared" si="0"/>
        <v>DRŽAVNI ARHIV U VARAŽDINU (877)</v>
      </c>
      <c r="E57" s="249" t="s">
        <v>3691</v>
      </c>
      <c r="F57" s="249" t="s">
        <v>445</v>
      </c>
      <c r="G57" s="250">
        <v>3006166</v>
      </c>
      <c r="H57" s="251" t="s">
        <v>3692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3693</v>
      </c>
      <c r="D58" s="249" t="str">
        <f t="shared" si="0"/>
        <v>DRŽAVNI ARHIV U VIROVITICI  (44493)</v>
      </c>
      <c r="E58" s="249" t="s">
        <v>3694</v>
      </c>
      <c r="F58" s="249" t="s">
        <v>527</v>
      </c>
      <c r="G58" s="250">
        <v>2494841</v>
      </c>
      <c r="H58" s="251" t="s">
        <v>3695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3696</v>
      </c>
      <c r="D59" s="249" t="str">
        <f t="shared" si="0"/>
        <v>DRŽAVNI ARHIV U VUKOVARU  (43636)</v>
      </c>
      <c r="E59" s="249" t="s">
        <v>3697</v>
      </c>
      <c r="F59" s="249" t="s">
        <v>501</v>
      </c>
      <c r="G59" s="250">
        <v>2334712</v>
      </c>
      <c r="H59" s="251" t="s">
        <v>3698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3699</v>
      </c>
      <c r="D60" s="249" t="str">
        <f t="shared" si="0"/>
        <v>DRŽAVNI ARHIV U ZADRU (885)</v>
      </c>
      <c r="E60" s="249" t="s">
        <v>3700</v>
      </c>
      <c r="F60" s="249" t="s">
        <v>316</v>
      </c>
      <c r="G60" s="250">
        <v>3142019</v>
      </c>
      <c r="H60" s="251" t="s">
        <v>3701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3702</v>
      </c>
      <c r="D61" s="249" t="str">
        <f t="shared" si="0"/>
        <v>DRŽAVNI ARHIV U ZAGREBU (893)</v>
      </c>
      <c r="E61" s="249" t="s">
        <v>3703</v>
      </c>
      <c r="F61" s="249" t="s">
        <v>275</v>
      </c>
      <c r="G61" s="250">
        <v>3224953</v>
      </c>
      <c r="H61" s="251" t="s">
        <v>3704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3705</v>
      </c>
      <c r="D62" s="249" t="str">
        <f t="shared" si="0"/>
        <v>DRŽAVNI ARHIV ZA MEĐIMURJE  (43644)</v>
      </c>
      <c r="E62" s="249" t="s">
        <v>3706</v>
      </c>
      <c r="F62" s="249" t="s">
        <v>3707</v>
      </c>
      <c r="G62" s="250">
        <v>2326086</v>
      </c>
      <c r="H62" s="251" t="s">
        <v>3708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3709</v>
      </c>
      <c r="D63" s="249" t="str">
        <f t="shared" si="0"/>
        <v>HRVATSKI DRŽAVNI ARHIV (764)</v>
      </c>
      <c r="E63" s="249" t="s">
        <v>3710</v>
      </c>
      <c r="F63" s="249" t="s">
        <v>275</v>
      </c>
      <c r="G63" s="250">
        <v>3205380</v>
      </c>
      <c r="H63" s="251" t="s">
        <v>3711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3712</v>
      </c>
      <c r="D64" s="249" t="str">
        <f t="shared" si="0"/>
        <v>HRVATSKI MEMORIJALNO-DOKUMENTACIJSKI CENTAR DOMOVINSKOGA RATA (40623)</v>
      </c>
      <c r="E64" s="249" t="s">
        <v>3713</v>
      </c>
      <c r="F64" s="249" t="s">
        <v>275</v>
      </c>
      <c r="G64" s="250">
        <v>1909592</v>
      </c>
      <c r="H64" s="251" t="s">
        <v>3714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3715</v>
      </c>
      <c r="D65" s="249" t="str">
        <f t="shared" si="0"/>
        <v>ARHEOLOŠKI MUZEJ ISTRE (924)</v>
      </c>
      <c r="E65" s="249" t="s">
        <v>3716</v>
      </c>
      <c r="F65" s="249" t="s">
        <v>306</v>
      </c>
      <c r="G65" s="250">
        <v>3203727</v>
      </c>
      <c r="H65" s="251" t="s">
        <v>3717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3718</v>
      </c>
      <c r="D66" s="249" t="str">
        <f t="shared" si="0"/>
        <v>ARHEOLOŠKI MUZEJ NARONA (40631)</v>
      </c>
      <c r="E66" s="249" t="s">
        <v>3719</v>
      </c>
      <c r="F66" s="249" t="s">
        <v>3720</v>
      </c>
      <c r="G66" s="250">
        <v>2071061</v>
      </c>
      <c r="H66" s="251" t="s">
        <v>3721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3722</v>
      </c>
      <c r="D67" s="249" t="str">
        <f t="shared" si="0"/>
        <v>ARHEOLOŠKI MUZEJ OSIJEK (50090)</v>
      </c>
      <c r="E67" s="249" t="s">
        <v>3723</v>
      </c>
      <c r="F67" s="249" t="s">
        <v>278</v>
      </c>
      <c r="G67" s="250">
        <v>4857283</v>
      </c>
      <c r="H67" s="251" t="s">
        <v>3724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3725</v>
      </c>
      <c r="D68" s="249" t="str">
        <f t="shared" ref="D68:D131" si="2">C68&amp;" ("&amp;B68&amp;")"</f>
        <v>ARHEOLOŠKI MUZEJ U SPLITU (908)</v>
      </c>
      <c r="E68" s="249" t="s">
        <v>3726</v>
      </c>
      <c r="F68" s="249" t="s">
        <v>360</v>
      </c>
      <c r="G68" s="250">
        <v>3118380</v>
      </c>
      <c r="H68" s="251" t="s">
        <v>3727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3728</v>
      </c>
      <c r="D69" s="249" t="str">
        <f t="shared" si="2"/>
        <v>ARHEOLOŠKI MUZEJ ZADAR (916)</v>
      </c>
      <c r="E69" s="249" t="s">
        <v>3729</v>
      </c>
      <c r="F69" s="249" t="s">
        <v>3730</v>
      </c>
      <c r="G69" s="250">
        <v>3132170</v>
      </c>
      <c r="H69" s="251" t="s">
        <v>3731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3732</v>
      </c>
      <c r="D70" s="249" t="str">
        <f t="shared" si="2"/>
        <v>DVOR TRAKOŠČAN (932)</v>
      </c>
      <c r="E70" s="249" t="s">
        <v>3733</v>
      </c>
      <c r="F70" s="249" t="s">
        <v>3734</v>
      </c>
      <c r="G70" s="250">
        <v>3125483</v>
      </c>
      <c r="H70" s="251" t="s">
        <v>3735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3736</v>
      </c>
      <c r="D71" s="249" t="str">
        <f t="shared" si="2"/>
        <v>GALERIJA KLOVIĆEVI DVORI (22242)</v>
      </c>
      <c r="E71" s="256" t="s">
        <v>3737</v>
      </c>
      <c r="F71" s="256" t="s">
        <v>275</v>
      </c>
      <c r="G71" s="257">
        <v>1426672</v>
      </c>
      <c r="H71" s="251" t="s">
        <v>3738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3739</v>
      </c>
      <c r="D72" s="249" t="str">
        <f t="shared" si="2"/>
        <v>HRVATSKI MUZEJ NAIVNE UMJETNOSTI (6146)</v>
      </c>
      <c r="E72" s="249" t="s">
        <v>3740</v>
      </c>
      <c r="F72" s="249" t="s">
        <v>275</v>
      </c>
      <c r="G72" s="250">
        <v>738751</v>
      </c>
      <c r="H72" s="251" t="s">
        <v>3741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3742</v>
      </c>
      <c r="D73" s="249" t="str">
        <f t="shared" si="2"/>
        <v>HRVATSKI MUZEJ TURIZMA (43907)</v>
      </c>
      <c r="E73" s="249" t="s">
        <v>3743</v>
      </c>
      <c r="F73" s="249" t="s">
        <v>330</v>
      </c>
      <c r="G73" s="250">
        <v>2298651</v>
      </c>
      <c r="H73" s="251" t="s">
        <v>3744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3745</v>
      </c>
      <c r="D74" s="249" t="str">
        <f t="shared" si="2"/>
        <v>HRVATSKI POVIJESNI MUZEJ (965)</v>
      </c>
      <c r="E74" s="249" t="s">
        <v>3746</v>
      </c>
      <c r="F74" s="249" t="s">
        <v>275</v>
      </c>
      <c r="G74" s="250">
        <v>3212084</v>
      </c>
      <c r="H74" s="251" t="s">
        <v>3747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3748</v>
      </c>
      <c r="D75" s="249" t="str">
        <f t="shared" si="2"/>
        <v>HRVATSKI ŠPORTSKI MUZEJ (40682)</v>
      </c>
      <c r="E75" s="258" t="s">
        <v>3749</v>
      </c>
      <c r="F75" s="249" t="s">
        <v>275</v>
      </c>
      <c r="G75" s="257">
        <v>1783815</v>
      </c>
      <c r="H75" s="251" t="s">
        <v>3750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3751</v>
      </c>
      <c r="D76" s="249" t="str">
        <f t="shared" si="2"/>
        <v>J. U. SPOMEN PODRUČJE JASENOVAC (23593)</v>
      </c>
      <c r="E76" s="249" t="s">
        <v>3752</v>
      </c>
      <c r="F76" s="249" t="s">
        <v>3753</v>
      </c>
      <c r="G76" s="250">
        <v>3201678</v>
      </c>
      <c r="H76" s="251" t="s">
        <v>3754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3755</v>
      </c>
      <c r="D77" s="249" t="str">
        <f t="shared" si="2"/>
        <v>J. U. ZBIRKA UMJETNINA ANTE I WILTRUDE TOPIĆ MIMARA  (22347)</v>
      </c>
      <c r="E77" s="249" t="s">
        <v>3756</v>
      </c>
      <c r="F77" s="249" t="s">
        <v>275</v>
      </c>
      <c r="G77" s="250">
        <v>1425684</v>
      </c>
      <c r="H77" s="251" t="s">
        <v>3757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3758</v>
      </c>
      <c r="D78" s="249" t="str">
        <f t="shared" si="2"/>
        <v>MODERNA GALERIJA (973)</v>
      </c>
      <c r="E78" s="249" t="s">
        <v>3759</v>
      </c>
      <c r="F78" s="249" t="s">
        <v>275</v>
      </c>
      <c r="G78" s="250">
        <v>3205240</v>
      </c>
      <c r="H78" s="251" t="s">
        <v>3760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3761</v>
      </c>
      <c r="D79" s="249" t="str">
        <f t="shared" si="2"/>
        <v>MUZEJ ANTIČKOG STAKLA ZADAR (42112)</v>
      </c>
      <c r="E79" s="249" t="s">
        <v>3762</v>
      </c>
      <c r="F79" s="249" t="s">
        <v>316</v>
      </c>
      <c r="G79" s="250">
        <v>2106698</v>
      </c>
      <c r="H79" s="251" t="s">
        <v>3763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3764</v>
      </c>
      <c r="D80" s="249" t="str">
        <f t="shared" si="2"/>
        <v>MUZEJ HRVATSKIH ARHEOLOŠKIH SPOMENIKA SPLIT (990)</v>
      </c>
      <c r="E80" s="249" t="s">
        <v>3765</v>
      </c>
      <c r="F80" s="249" t="s">
        <v>360</v>
      </c>
      <c r="G80" s="250">
        <v>3119904</v>
      </c>
      <c r="H80" s="251" t="s">
        <v>3766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3767</v>
      </c>
      <c r="D81" s="249" t="str">
        <f t="shared" si="2"/>
        <v>MUZEJ HRVATSKOG ZAGORJA (1011)</v>
      </c>
      <c r="E81" s="249" t="s">
        <v>3768</v>
      </c>
      <c r="F81" s="249" t="s">
        <v>3769</v>
      </c>
      <c r="G81" s="250">
        <v>207349</v>
      </c>
      <c r="H81" s="251" t="s">
        <v>3770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3771</v>
      </c>
      <c r="D82" s="249" t="str">
        <f t="shared" si="2"/>
        <v>MUZEJ SLAVONIJE OSIJEK (1003)</v>
      </c>
      <c r="E82" s="249" t="s">
        <v>3772</v>
      </c>
      <c r="F82" s="249" t="s">
        <v>278</v>
      </c>
      <c r="G82" s="250">
        <v>3014207</v>
      </c>
      <c r="H82" s="251" t="s">
        <v>3773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3774</v>
      </c>
      <c r="D83" s="249" t="str">
        <f t="shared" si="2"/>
        <v>MUZEJ VUČEDOLSKE KULTURE (47908)</v>
      </c>
      <c r="E83" s="249" t="s">
        <v>3775</v>
      </c>
      <c r="F83" s="249" t="s">
        <v>501</v>
      </c>
      <c r="G83" s="250">
        <v>4016408</v>
      </c>
      <c r="H83" s="251" t="s">
        <v>3776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3777</v>
      </c>
      <c r="D84" s="249" t="str">
        <f t="shared" si="2"/>
        <v>MUZEJI IVANA MEŠTROVIĆA  (949)</v>
      </c>
      <c r="E84" s="249" t="s">
        <v>3778</v>
      </c>
      <c r="F84" s="249" t="s">
        <v>360</v>
      </c>
      <c r="G84" s="250">
        <v>3751783</v>
      </c>
      <c r="H84" s="251" t="s">
        <v>3779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3780</v>
      </c>
      <c r="D85" s="249" t="str">
        <f t="shared" si="2"/>
        <v>MUZEJSKI DOKUMENTACIJSKI CENTAR (1020)</v>
      </c>
      <c r="E85" s="249" t="s">
        <v>3781</v>
      </c>
      <c r="F85" s="249" t="s">
        <v>275</v>
      </c>
      <c r="G85" s="250">
        <v>3205258</v>
      </c>
      <c r="H85" s="251" t="s">
        <v>3782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3783</v>
      </c>
      <c r="D86" s="249" t="str">
        <f t="shared" si="2"/>
        <v>TIFLOLOŠKI MUZEJ (1038)</v>
      </c>
      <c r="E86" s="249" t="s">
        <v>3784</v>
      </c>
      <c r="F86" s="249" t="s">
        <v>275</v>
      </c>
      <c r="G86" s="250">
        <v>3270564</v>
      </c>
      <c r="H86" s="251" t="s">
        <v>3785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3786</v>
      </c>
      <c r="D87" s="249" t="str">
        <f t="shared" si="2"/>
        <v>AGENCIJA ZA ELEKTRONIČKE MEDIJE (49075)</v>
      </c>
      <c r="E87" s="249" t="s">
        <v>3787</v>
      </c>
      <c r="F87" s="249" t="s">
        <v>275</v>
      </c>
      <c r="G87" s="252" t="s">
        <v>3788</v>
      </c>
      <c r="H87" s="251" t="s">
        <v>3789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3790</v>
      </c>
      <c r="D88" s="249" t="str">
        <f t="shared" si="2"/>
        <v>ANSAMBL LADO (1046)</v>
      </c>
      <c r="E88" s="249" t="s">
        <v>3791</v>
      </c>
      <c r="F88" s="249" t="s">
        <v>275</v>
      </c>
      <c r="G88" s="250">
        <v>3213862</v>
      </c>
      <c r="H88" s="251" t="s">
        <v>3792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3793</v>
      </c>
      <c r="D89" s="249" t="str">
        <f t="shared" si="2"/>
        <v>HRVATSKA KNJIŽNICA ZA SLIJEPE (23585)</v>
      </c>
      <c r="E89" s="249" t="s">
        <v>3794</v>
      </c>
      <c r="F89" s="249" t="s">
        <v>275</v>
      </c>
      <c r="G89" s="250">
        <v>1494449</v>
      </c>
      <c r="H89" s="251" t="s">
        <v>3795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3796</v>
      </c>
      <c r="D90" s="249" t="str">
        <f t="shared" si="2"/>
        <v>HRVATSKI AUDIOVIZUALNI CENTAR (44926)</v>
      </c>
      <c r="E90" s="249" t="s">
        <v>3797</v>
      </c>
      <c r="F90" s="249" t="s">
        <v>275</v>
      </c>
      <c r="G90" s="250">
        <v>2275341</v>
      </c>
      <c r="H90" s="251" t="s">
        <v>3798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3799</v>
      </c>
      <c r="D91" s="249" t="str">
        <f t="shared" si="2"/>
        <v>HRVATSKI RESTAURATORSKI ZAVOD (22339)</v>
      </c>
      <c r="E91" s="249" t="s">
        <v>3800</v>
      </c>
      <c r="F91" s="249" t="s">
        <v>275</v>
      </c>
      <c r="G91" s="250">
        <v>1250795</v>
      </c>
      <c r="H91" s="251" t="s">
        <v>3801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3802</v>
      </c>
      <c r="D92" s="249" t="str">
        <f t="shared" si="2"/>
        <v>HRVATSKO NARODNO KAZALIŠTE (25878)</v>
      </c>
      <c r="E92" s="249" t="s">
        <v>3803</v>
      </c>
      <c r="F92" s="249" t="s">
        <v>275</v>
      </c>
      <c r="G92" s="250">
        <v>3205479</v>
      </c>
      <c r="H92" s="251" t="s">
        <v>3804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3805</v>
      </c>
      <c r="D93" s="249" t="str">
        <f t="shared" si="2"/>
        <v>MEĐUNARODNI CENTAR ZA PODVODNU ARHEOLOGIJU (45189)</v>
      </c>
      <c r="E93" s="249" t="s">
        <v>3806</v>
      </c>
      <c r="F93" s="249" t="s">
        <v>316</v>
      </c>
      <c r="G93" s="250">
        <v>2479184</v>
      </c>
      <c r="H93" s="251" t="s">
        <v>3807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3808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3809</v>
      </c>
    </row>
    <row r="95" spans="1:10" ht="15" customHeight="1">
      <c r="A95" s="247">
        <f t="shared" si="3"/>
        <v>92</v>
      </c>
      <c r="B95" s="248">
        <v>45927</v>
      </c>
      <c r="C95" s="249" t="s">
        <v>3810</v>
      </c>
      <c r="D95" s="249" t="str">
        <f t="shared" si="2"/>
        <v>AGENCIJA ZA PLAĆANJA U POLJOPRIVREDI, RIBARSTVU I RURALNOM RAZVOJU (45927)</v>
      </c>
      <c r="E95" s="249" t="s">
        <v>3811</v>
      </c>
      <c r="F95" s="259" t="s">
        <v>275</v>
      </c>
      <c r="G95" s="250">
        <v>2593262</v>
      </c>
      <c r="H95" s="251" t="s">
        <v>3812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3813</v>
      </c>
      <c r="D96" s="249" t="str">
        <f t="shared" si="2"/>
        <v>HRVATSKA AGENCIJA ZA POLJOPRIVREDU I HRANU (44565)</v>
      </c>
      <c r="E96" s="259" t="s">
        <v>3814</v>
      </c>
      <c r="F96" s="259" t="s">
        <v>278</v>
      </c>
      <c r="G96" s="250">
        <v>2528614</v>
      </c>
      <c r="H96" s="251" t="s">
        <v>3815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3816</v>
      </c>
      <c r="D97" s="249" t="str">
        <f t="shared" si="2"/>
        <v>DRŽAVNA ERGELA ĐAKOVO I LIPIK (48103)</v>
      </c>
      <c r="E97" s="259" t="s">
        <v>3817</v>
      </c>
      <c r="F97" s="259" t="s">
        <v>299</v>
      </c>
      <c r="G97" s="250">
        <v>2725029</v>
      </c>
      <c r="H97" s="251" t="s">
        <v>3818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3819</v>
      </c>
      <c r="D98" s="249" t="str">
        <f t="shared" si="2"/>
        <v>MINISTARSTVO REGIONALNOG RAZVOJA I FONDOVA EUROPSKE UNIJE  (47123)</v>
      </c>
      <c r="E98" s="243" t="s">
        <v>3820</v>
      </c>
      <c r="F98" s="243" t="s">
        <v>275</v>
      </c>
      <c r="G98" s="244">
        <v>2830442</v>
      </c>
      <c r="H98" s="245" t="s">
        <v>3821</v>
      </c>
    </row>
    <row r="99" spans="1:10" ht="15" customHeight="1">
      <c r="A99" s="247">
        <f t="shared" si="3"/>
        <v>96</v>
      </c>
      <c r="B99" s="248">
        <v>46366</v>
      </c>
      <c r="C99" s="249" t="s">
        <v>3822</v>
      </c>
      <c r="D99" s="249" t="str">
        <f t="shared" si="2"/>
        <v>FOND ZA OBNOVU I RAZVOJ GRADA VUKOVARA (46366)</v>
      </c>
      <c r="E99" s="249" t="s">
        <v>3823</v>
      </c>
      <c r="F99" s="249" t="s">
        <v>501</v>
      </c>
      <c r="G99" s="250">
        <v>1606492</v>
      </c>
      <c r="H99" s="251" t="s">
        <v>3824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3825</v>
      </c>
      <c r="D100" s="249" t="str">
        <f t="shared" si="2"/>
        <v>SREDIŠNJA AGENCIJA ZA FINANCIRANJE I UGOVARANJE PROGRAMA I PROJEKATA EU (43255)</v>
      </c>
      <c r="E100" s="249" t="s">
        <v>3826</v>
      </c>
      <c r="F100" s="249" t="s">
        <v>275</v>
      </c>
      <c r="G100" s="250">
        <v>2288028</v>
      </c>
      <c r="H100" s="251" t="s">
        <v>3827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3828</v>
      </c>
      <c r="D101" s="249" t="str">
        <f t="shared" si="2"/>
        <v>MINISTARSTVO MORA, PROMETA I INFRASTRUKTURE (1087)</v>
      </c>
      <c r="E101" s="243" t="s">
        <v>3829</v>
      </c>
      <c r="F101" s="243" t="s">
        <v>275</v>
      </c>
      <c r="G101" s="244">
        <v>3277097</v>
      </c>
      <c r="H101" s="245" t="s">
        <v>3830</v>
      </c>
    </row>
    <row r="102" spans="1:10" ht="15" customHeight="1">
      <c r="A102" s="247">
        <f t="shared" si="3"/>
        <v>99</v>
      </c>
      <c r="B102" s="248">
        <v>41546</v>
      </c>
      <c r="C102" s="249" t="s">
        <v>3831</v>
      </c>
      <c r="D102" s="249" t="str">
        <f t="shared" si="2"/>
        <v>AGENCIJA ZA OBALNI LINIJSKI POMORSKI PROMET (41546)</v>
      </c>
      <c r="E102" s="249" t="s">
        <v>3832</v>
      </c>
      <c r="F102" s="249" t="s">
        <v>360</v>
      </c>
      <c r="G102" s="250">
        <v>2097958</v>
      </c>
      <c r="H102" s="251" t="s">
        <v>3833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3834</v>
      </c>
      <c r="D103" s="249" t="str">
        <f t="shared" si="2"/>
        <v>AGENCIJA ZA ISTRAŽIVANJE NESREĆA U ZRAČNOM, POMORSKOM I ŽELJEZNIČKOM PROMETU (48031)</v>
      </c>
      <c r="E103" s="249" t="s">
        <v>3835</v>
      </c>
      <c r="F103" s="249" t="s">
        <v>275</v>
      </c>
      <c r="G103" s="252" t="s">
        <v>3836</v>
      </c>
      <c r="H103" s="251" t="s">
        <v>3837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3838</v>
      </c>
      <c r="D104" s="249" t="str">
        <f t="shared" si="2"/>
        <v>AGENCIJA ZA SIGURNOST ŽELJEZNIČKOG PROMETA (45228)</v>
      </c>
      <c r="E104" s="249" t="s">
        <v>3839</v>
      </c>
      <c r="F104" s="249" t="s">
        <v>275</v>
      </c>
      <c r="G104" s="250">
        <v>2559633</v>
      </c>
      <c r="H104" s="251" t="s">
        <v>3840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3841</v>
      </c>
      <c r="D105" s="249" t="str">
        <f t="shared" si="2"/>
        <v>HRVATSKA AGENCIJA ZA CIVILNO ZRAKOPLOVSTVO (49083)</v>
      </c>
      <c r="E105" s="249" t="s">
        <v>3826</v>
      </c>
      <c r="F105" s="249" t="s">
        <v>275</v>
      </c>
      <c r="G105" s="252" t="s">
        <v>3842</v>
      </c>
      <c r="H105" s="251" t="s">
        <v>3843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3844</v>
      </c>
      <c r="D106" s="249" t="str">
        <f t="shared" si="2"/>
        <v>HRVATSKI HIDROGRAFSKI INSTITUT (6066)</v>
      </c>
      <c r="E106" s="249" t="s">
        <v>3845</v>
      </c>
      <c r="F106" s="249" t="s">
        <v>360</v>
      </c>
      <c r="G106" s="250">
        <v>3878724</v>
      </c>
      <c r="H106" s="251" t="s">
        <v>3846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3847</v>
      </c>
      <c r="D107" s="249" t="str">
        <f t="shared" si="2"/>
        <v>HRVATSKA REGULATORNA AGENCIJA ZA MREŽNE DJELATNOSTI (45902)</v>
      </c>
      <c r="E107" s="249" t="s">
        <v>3848</v>
      </c>
      <c r="F107" s="249" t="s">
        <v>3849</v>
      </c>
      <c r="G107" s="252">
        <v>1865862</v>
      </c>
      <c r="H107" s="251" t="s">
        <v>3850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3851</v>
      </c>
      <c r="D108" s="249" t="str">
        <f t="shared" si="2"/>
        <v>JAVNA USTANOVA LUČKA UPRAVA SISAK (51255)</v>
      </c>
      <c r="E108" s="260" t="s">
        <v>3852</v>
      </c>
      <c r="F108" s="260" t="s">
        <v>1724</v>
      </c>
      <c r="G108" s="261" t="s">
        <v>3853</v>
      </c>
      <c r="H108" s="251" t="s">
        <v>3854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3855</v>
      </c>
      <c r="D109" s="249" t="str">
        <f t="shared" si="2"/>
        <v>JAVNA USTANOVA LUČKA UPRAVA SLAVONSKI BROD (51263)</v>
      </c>
      <c r="E109" s="260" t="s">
        <v>3856</v>
      </c>
      <c r="F109" s="260" t="s">
        <v>1769</v>
      </c>
      <c r="G109" s="261" t="s">
        <v>3857</v>
      </c>
      <c r="H109" s="251" t="s">
        <v>3858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3859</v>
      </c>
      <c r="D110" s="249" t="str">
        <f t="shared" si="2"/>
        <v>LUČKA UPRAVA DUBROVNIK (51343)</v>
      </c>
      <c r="E110" s="249" t="s">
        <v>3860</v>
      </c>
      <c r="F110" s="249" t="s">
        <v>313</v>
      </c>
      <c r="G110" s="252" t="s">
        <v>3861</v>
      </c>
      <c r="H110" s="251" t="s">
        <v>3862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3863</v>
      </c>
      <c r="D111" s="249" t="str">
        <f t="shared" si="2"/>
        <v>LUČKA UPRAVA OSIJEK (51319)</v>
      </c>
      <c r="E111" s="249" t="s">
        <v>3864</v>
      </c>
      <c r="F111" s="249" t="s">
        <v>278</v>
      </c>
      <c r="G111" s="252" t="s">
        <v>3865</v>
      </c>
      <c r="H111" s="251" t="s">
        <v>3866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3867</v>
      </c>
      <c r="D112" s="249" t="str">
        <f t="shared" si="2"/>
        <v>LUČKA UPRAVA PLOČE (51298)</v>
      </c>
      <c r="E112" s="249" t="s">
        <v>3868</v>
      </c>
      <c r="F112" s="249" t="s">
        <v>3869</v>
      </c>
      <c r="G112" s="252" t="s">
        <v>3870</v>
      </c>
      <c r="H112" s="251" t="s">
        <v>3871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3872</v>
      </c>
      <c r="D113" s="249" t="str">
        <f t="shared" si="2"/>
        <v>LUČKA UPRAVA RIJEKA (51302)</v>
      </c>
      <c r="E113" s="249" t="s">
        <v>3873</v>
      </c>
      <c r="F113" s="249" t="s">
        <v>320</v>
      </c>
      <c r="G113" s="252" t="s">
        <v>3874</v>
      </c>
      <c r="H113" s="251" t="s">
        <v>3875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3876</v>
      </c>
      <c r="D114" s="249" t="str">
        <f t="shared" si="2"/>
        <v>LUČKA UPRAVA SPLIT (51327)</v>
      </c>
      <c r="E114" s="260" t="s">
        <v>3877</v>
      </c>
      <c r="F114" s="260" t="s">
        <v>360</v>
      </c>
      <c r="G114" s="262" t="s">
        <v>3878</v>
      </c>
      <c r="H114" s="251" t="s">
        <v>3879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3880</v>
      </c>
      <c r="D115" s="249" t="str">
        <f t="shared" si="2"/>
        <v>LUČKA UPRAVA ŠIBENIK (51335)</v>
      </c>
      <c r="E115" s="260" t="s">
        <v>3881</v>
      </c>
      <c r="F115" s="260" t="s">
        <v>524</v>
      </c>
      <c r="G115" s="262" t="s">
        <v>3882</v>
      </c>
      <c r="H115" s="251" t="s">
        <v>3883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3884</v>
      </c>
      <c r="D116" s="249" t="str">
        <f t="shared" si="2"/>
        <v>LUČKA UPRAVA VUKOVAR (51280)</v>
      </c>
      <c r="E116" s="249" t="s">
        <v>3885</v>
      </c>
      <c r="F116" s="249" t="s">
        <v>501</v>
      </c>
      <c r="G116" s="252" t="s">
        <v>3886</v>
      </c>
      <c r="H116" s="251" t="s">
        <v>3887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3888</v>
      </c>
      <c r="D117" s="249" t="str">
        <f t="shared" si="2"/>
        <v>LUČKA UPRAVA ZADAR (51271)</v>
      </c>
      <c r="E117" s="249" t="s">
        <v>3889</v>
      </c>
      <c r="F117" s="249" t="s">
        <v>316</v>
      </c>
      <c r="G117" s="252" t="s">
        <v>3890</v>
      </c>
      <c r="H117" s="251" t="s">
        <v>3891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3892</v>
      </c>
      <c r="D118" s="249" t="str">
        <f t="shared" si="2"/>
        <v>MINISTARSTVO PROSTORNOGA UREĐENJA, GRADITELJSTVA I DRŽAVNE IMOVINE (47061)</v>
      </c>
      <c r="E118" s="243" t="s">
        <v>3893</v>
      </c>
      <c r="F118" s="243" t="s">
        <v>275</v>
      </c>
      <c r="G118" s="244">
        <v>2831317</v>
      </c>
      <c r="H118" s="245" t="s">
        <v>3894</v>
      </c>
    </row>
    <row r="119" spans="1:10" ht="15" customHeight="1">
      <c r="A119" s="247">
        <f t="shared" si="3"/>
        <v>116</v>
      </c>
      <c r="B119" s="248">
        <v>22058</v>
      </c>
      <c r="C119" s="249" t="s">
        <v>3895</v>
      </c>
      <c r="D119" s="249" t="str">
        <f t="shared" si="2"/>
        <v>AGENCIJA ZA PRAVNI PROMET I POSREDOVANJE NEKRETNINAMA (22058)</v>
      </c>
      <c r="E119" s="249" t="s">
        <v>3896</v>
      </c>
      <c r="F119" s="249" t="s">
        <v>275</v>
      </c>
      <c r="G119" s="250">
        <v>1294164</v>
      </c>
      <c r="H119" s="251" t="s">
        <v>3897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3898</v>
      </c>
      <c r="D120" s="249" t="str">
        <f t="shared" si="2"/>
        <v>DRŽAVNA GEODETSKA UPRAVA (6120)</v>
      </c>
      <c r="E120" s="249" t="s">
        <v>3899</v>
      </c>
      <c r="F120" s="249" t="s">
        <v>275</v>
      </c>
      <c r="G120" s="250">
        <v>936693</v>
      </c>
      <c r="H120" s="251" t="s">
        <v>3900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3901</v>
      </c>
      <c r="D121" s="249" t="str">
        <f t="shared" si="2"/>
        <v>FOND ZA OBNOVU GRADA ZAGREBA, KRAPINSKO-ZAGORSKE ŽUPANIJE I ZAGREBAČKE ŽUPANIJE (51724)</v>
      </c>
      <c r="E121" s="249" t="s">
        <v>3902</v>
      </c>
      <c r="F121" s="249" t="s">
        <v>275</v>
      </c>
      <c r="G121" s="250">
        <v>5332494</v>
      </c>
      <c r="H121" s="251" t="s">
        <v>3903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3904</v>
      </c>
      <c r="D122" s="249" t="str">
        <f t="shared" si="2"/>
        <v>MINISTARSTVO GOSPODARSTVA I ODRŽIVOG RAZVOJA (47053)</v>
      </c>
      <c r="E122" s="243" t="s">
        <v>3905</v>
      </c>
      <c r="F122" s="243" t="s">
        <v>275</v>
      </c>
      <c r="G122" s="244">
        <v>2831309</v>
      </c>
      <c r="H122" s="245" t="s">
        <v>3906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3907</v>
      </c>
      <c r="D123" s="249" t="str">
        <f t="shared" si="2"/>
        <v>JAVNA USTANOVA NACIONALNI PARK BRIJUNI - PUBLIC INSTITUTION BRIJUNI NATIONAL PARK (22162)</v>
      </c>
      <c r="E123" s="249" t="s">
        <v>3908</v>
      </c>
      <c r="F123" s="249" t="s">
        <v>3909</v>
      </c>
      <c r="G123" s="250">
        <v>3286436</v>
      </c>
      <c r="H123" s="251" t="s">
        <v>3910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3911</v>
      </c>
      <c r="D124" s="249" t="str">
        <f t="shared" si="2"/>
        <v>J. U. NACIONALNI PARK KORNATI  (22138)</v>
      </c>
      <c r="E124" s="249" t="s">
        <v>3912</v>
      </c>
      <c r="F124" s="249" t="s">
        <v>3913</v>
      </c>
      <c r="G124" s="250">
        <v>3957772</v>
      </c>
      <c r="H124" s="251" t="s">
        <v>3914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3915</v>
      </c>
      <c r="D125" s="249" t="str">
        <f t="shared" si="2"/>
        <v>J. U. NACIONALNI PARK KRKA (22234)</v>
      </c>
      <c r="E125" s="249" t="s">
        <v>3916</v>
      </c>
      <c r="F125" s="249" t="s">
        <v>524</v>
      </c>
      <c r="G125" s="250">
        <v>3418103</v>
      </c>
      <c r="H125" s="251" t="s">
        <v>3917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3918</v>
      </c>
      <c r="D126" s="249" t="str">
        <f t="shared" si="2"/>
        <v>J. U. NACIONALNI PARK MLJET (22179)</v>
      </c>
      <c r="E126" s="249" t="s">
        <v>3919</v>
      </c>
      <c r="F126" s="249" t="s">
        <v>3920</v>
      </c>
      <c r="G126" s="250">
        <v>3324974</v>
      </c>
      <c r="H126" s="251" t="s">
        <v>3921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3922</v>
      </c>
      <c r="D127" s="249" t="str">
        <f t="shared" si="2"/>
        <v>J. U. NACIONALNI PARK PAKLENICA (22200)</v>
      </c>
      <c r="E127" s="249" t="s">
        <v>3923</v>
      </c>
      <c r="F127" s="249" t="s">
        <v>3924</v>
      </c>
      <c r="G127" s="250">
        <v>3142027</v>
      </c>
      <c r="H127" s="251" t="s">
        <v>3925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3926</v>
      </c>
      <c r="D128" s="249" t="str">
        <f t="shared" si="2"/>
        <v>J. U. NACIONALNI PARK PLITVIČKA JEZERA (22218)</v>
      </c>
      <c r="E128" s="249" t="s">
        <v>3927</v>
      </c>
      <c r="F128" s="249" t="s">
        <v>3928</v>
      </c>
      <c r="G128" s="250">
        <v>3310850</v>
      </c>
      <c r="H128" s="251" t="s">
        <v>3929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3930</v>
      </c>
      <c r="D129" s="249" t="str">
        <f t="shared" si="2"/>
        <v>J. U. NACIONALNI PARK RISNJAK (22187)</v>
      </c>
      <c r="E129" s="249" t="s">
        <v>3931</v>
      </c>
      <c r="F129" s="249" t="s">
        <v>3932</v>
      </c>
      <c r="G129" s="250">
        <v>3033619</v>
      </c>
      <c r="H129" s="251" t="s">
        <v>3933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3934</v>
      </c>
      <c r="D130" s="249" t="str">
        <f t="shared" si="2"/>
        <v>J. U. NACIONALNI PARK SJEVERNI VELEBIT (26506)</v>
      </c>
      <c r="E130" s="249" t="s">
        <v>3935</v>
      </c>
      <c r="F130" s="249" t="s">
        <v>3936</v>
      </c>
      <c r="G130" s="250">
        <v>1486993</v>
      </c>
      <c r="H130" s="251" t="s">
        <v>3937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3938</v>
      </c>
      <c r="D131" s="249" t="str">
        <f t="shared" si="2"/>
        <v>J. U. PARK PRIRODE BIOKOVO (23243)</v>
      </c>
      <c r="E131" s="249" t="s">
        <v>3939</v>
      </c>
      <c r="F131" s="249" t="s">
        <v>3940</v>
      </c>
      <c r="G131" s="250">
        <v>1408232</v>
      </c>
      <c r="H131" s="251" t="s">
        <v>3941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3942</v>
      </c>
      <c r="D132" s="249" t="str">
        <f t="shared" ref="D132:D195" si="5">C132&amp;" ("&amp;B132&amp;")"</f>
        <v>J. U. PARK PRIRODE KOPAČKI RIT (22154)</v>
      </c>
      <c r="E132" s="249" t="s">
        <v>3943</v>
      </c>
      <c r="F132" s="249" t="s">
        <v>3944</v>
      </c>
      <c r="G132" s="250">
        <v>1334239</v>
      </c>
      <c r="H132" s="251" t="s">
        <v>3945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3946</v>
      </c>
      <c r="D133" s="249" t="str">
        <f t="shared" si="5"/>
        <v>J. U. PARK PRIRODE LASTOVSKO OTOČJE (42598)</v>
      </c>
      <c r="E133" s="258" t="s">
        <v>3947</v>
      </c>
      <c r="F133" s="258" t="s">
        <v>3948</v>
      </c>
      <c r="G133" s="257">
        <v>2175843</v>
      </c>
      <c r="H133" s="251" t="s">
        <v>3949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3950</v>
      </c>
      <c r="D134" s="249" t="str">
        <f t="shared" si="5"/>
        <v>J. U. PARK PRIRODE LONJSKO POLJE (22226)</v>
      </c>
      <c r="E134" s="249" t="s">
        <v>3951</v>
      </c>
      <c r="F134" s="249" t="s">
        <v>3952</v>
      </c>
      <c r="G134" s="250">
        <v>1300997</v>
      </c>
      <c r="H134" s="251" t="s">
        <v>3953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3954</v>
      </c>
      <c r="D135" s="249" t="str">
        <f t="shared" si="5"/>
        <v>J. U. PARK PRIRODE MEDVEDNICA (23497)</v>
      </c>
      <c r="E135" s="249" t="s">
        <v>3955</v>
      </c>
      <c r="F135" s="249" t="s">
        <v>275</v>
      </c>
      <c r="G135" s="250">
        <v>1463080</v>
      </c>
      <c r="H135" s="251" t="s">
        <v>3956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3957</v>
      </c>
      <c r="D136" s="249" t="str">
        <f t="shared" si="5"/>
        <v>J. U. PARK PRIRODE PAPUK  (26514)</v>
      </c>
      <c r="E136" s="249" t="s">
        <v>3958</v>
      </c>
      <c r="F136" s="249" t="s">
        <v>3959</v>
      </c>
      <c r="G136" s="250">
        <v>1503847</v>
      </c>
      <c r="H136" s="251" t="s">
        <v>3960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3961</v>
      </c>
      <c r="D137" s="249" t="str">
        <f t="shared" si="5"/>
        <v>J. U. PARK PRIRODE TELAŠĆICA (22195)</v>
      </c>
      <c r="E137" s="249" t="s">
        <v>3962</v>
      </c>
      <c r="F137" s="249" t="s">
        <v>3963</v>
      </c>
      <c r="G137" s="250">
        <v>3439780</v>
      </c>
      <c r="H137" s="251" t="s">
        <v>3964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3965</v>
      </c>
      <c r="D138" s="249" t="str">
        <f t="shared" si="5"/>
        <v>J. U. PARK PRIRODE UČKA (25925)</v>
      </c>
      <c r="E138" s="249" t="s">
        <v>3966</v>
      </c>
      <c r="F138" s="249" t="s">
        <v>3967</v>
      </c>
      <c r="G138" s="250">
        <v>1508342</v>
      </c>
      <c r="H138" s="251" t="s">
        <v>3968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3969</v>
      </c>
      <c r="D139" s="249" t="str">
        <f t="shared" si="5"/>
        <v>JAVNA USTANOVA PARK PRIRODE VELEBIT (25933)</v>
      </c>
      <c r="E139" s="249" t="s">
        <v>3970</v>
      </c>
      <c r="F139" s="249" t="s">
        <v>509</v>
      </c>
      <c r="G139" s="250">
        <v>1439863</v>
      </c>
      <c r="H139" s="251" t="s">
        <v>3971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3972</v>
      </c>
      <c r="D140" s="249" t="str">
        <f t="shared" si="5"/>
        <v>JAVNA USTANOVA PARK PRIRODE VRANSKO JEZERO (26522)</v>
      </c>
      <c r="E140" s="249" t="s">
        <v>3973</v>
      </c>
      <c r="F140" s="249" t="s">
        <v>3974</v>
      </c>
      <c r="G140" s="250">
        <v>1504495</v>
      </c>
      <c r="H140" s="251" t="s">
        <v>3975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3976</v>
      </c>
      <c r="D141" s="249" t="str">
        <f t="shared" si="5"/>
        <v>J. U. PARK PRIRODE ŽUMBERAK-SAMOBORSKO GORJE (26539)</v>
      </c>
      <c r="E141" s="249" t="s">
        <v>3977</v>
      </c>
      <c r="F141" s="249" t="s">
        <v>3978</v>
      </c>
      <c r="G141" s="250">
        <v>1481517</v>
      </c>
      <c r="H141" s="251" t="s">
        <v>3979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3980</v>
      </c>
      <c r="D142" s="249" t="str">
        <f t="shared" si="5"/>
        <v>DRŽAVNI HIDROMETEOROLOŠKI ZAVOD (21609)</v>
      </c>
      <c r="E142" s="249" t="s">
        <v>3981</v>
      </c>
      <c r="F142" s="249" t="s">
        <v>275</v>
      </c>
      <c r="G142" s="250">
        <v>3206017</v>
      </c>
      <c r="H142" s="251" t="s">
        <v>3982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3983</v>
      </c>
      <c r="D143" s="249" t="str">
        <f t="shared" si="5"/>
        <v>AGENCIJA ZA UGLJIKOVODIKE (49649)</v>
      </c>
      <c r="E143" s="259" t="s">
        <v>3984</v>
      </c>
      <c r="F143" s="249" t="s">
        <v>275</v>
      </c>
      <c r="G143" s="252" t="s">
        <v>3985</v>
      </c>
      <c r="H143" s="251" t="s">
        <v>3986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3987</v>
      </c>
      <c r="D144" s="249" t="str">
        <f t="shared" si="5"/>
        <v>HRVATSKA ENERGETSKA REGULATORNA AGENCIJA (49091)</v>
      </c>
      <c r="E144" s="249" t="s">
        <v>3988</v>
      </c>
      <c r="F144" s="249" t="s">
        <v>275</v>
      </c>
      <c r="G144" s="250" t="s">
        <v>3989</v>
      </c>
      <c r="H144" s="251" t="s">
        <v>3990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3991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3906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3992</v>
      </c>
      <c r="D146" s="249" t="str">
        <f t="shared" si="5"/>
        <v>DRŽAVNI ZAVOD ZA MJERITELJSTVO (6082)</v>
      </c>
      <c r="E146" s="249" t="s">
        <v>3993</v>
      </c>
      <c r="F146" s="249" t="s">
        <v>275</v>
      </c>
      <c r="G146" s="250">
        <v>3799166</v>
      </c>
      <c r="H146" s="251" t="s">
        <v>3994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3995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3996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3997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3998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3999</v>
      </c>
      <c r="D149" s="249" t="str">
        <f t="shared" si="5"/>
        <v>HRVATSKA AGENCIJA ZA MALO GOSPODARSTVO, INOVACIJE I INVESTICIJE (46237)</v>
      </c>
      <c r="E149" s="249" t="s">
        <v>4000</v>
      </c>
      <c r="F149" s="249" t="s">
        <v>275</v>
      </c>
      <c r="G149" s="250">
        <v>767875</v>
      </c>
      <c r="H149" s="251" t="s">
        <v>4001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4002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4003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4004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4005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4006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4007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4008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4009</v>
      </c>
      <c r="D246" s="249" t="str">
        <f t="shared" si="7"/>
        <v>EKONOMSKI INSTITUT, ZAGREB (2918)</v>
      </c>
      <c r="E246" s="249" t="s">
        <v>4010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4011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4012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3533</v>
      </c>
      <c r="D277" s="249" t="str">
        <f t="shared" si="9"/>
        <v>HRVATSKA ZAKLADA ZA ZNANOST (52209)</v>
      </c>
      <c r="E277" s="258" t="s">
        <v>3534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4013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4014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4015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4016</v>
      </c>
      <c r="D283" s="249" t="str">
        <f t="shared" si="9"/>
        <v>HRVATSKI ZAVOD ZA ZAPOŠLJAVANJE* (25843)</v>
      </c>
      <c r="E283" s="249" t="s">
        <v>4017</v>
      </c>
      <c r="F283" s="249" t="s">
        <v>275</v>
      </c>
      <c r="G283" s="250">
        <v>1369741</v>
      </c>
      <c r="H283" s="251" t="s">
        <v>4018</v>
      </c>
    </row>
    <row r="284" spans="1:10" ht="24">
      <c r="A284" s="247">
        <f t="shared" si="8"/>
        <v>281</v>
      </c>
      <c r="B284" s="248">
        <v>48242</v>
      </c>
      <c r="C284" s="249" t="s">
        <v>4019</v>
      </c>
      <c r="D284" s="249" t="str">
        <f t="shared" si="9"/>
        <v>ZAVOD ZA VJEŠTAČENJE, PROFESIONALNU REHABILITACIJU I ZAPOŠLJAVANJE OSOBA S INVALIDITETOM (48242)</v>
      </c>
      <c r="E284" s="249" t="s">
        <v>4020</v>
      </c>
      <c r="F284" s="249" t="s">
        <v>275</v>
      </c>
      <c r="G284" s="250">
        <v>4166159</v>
      </c>
      <c r="H284" s="251" t="s">
        <v>4021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4022</v>
      </c>
      <c r="D285" s="249" t="str">
        <f t="shared" si="9"/>
        <v>SREDIŠNJI REGISTAR OSIGURANIKA (24168)</v>
      </c>
      <c r="E285" s="249" t="s">
        <v>4023</v>
      </c>
      <c r="F285" s="249" t="s">
        <v>275</v>
      </c>
      <c r="G285" s="250">
        <v>1469819</v>
      </c>
      <c r="H285" s="245" t="s">
        <v>4024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4025</v>
      </c>
      <c r="D286" s="249" t="str">
        <f t="shared" si="9"/>
        <v>AGENCIJA ZA OSIGURANJE RADNIČKIH TRAŽBINA (44508)</v>
      </c>
      <c r="E286" s="249" t="s">
        <v>4026</v>
      </c>
      <c r="F286" s="249" t="s">
        <v>275</v>
      </c>
      <c r="G286" s="250">
        <v>2456257</v>
      </c>
      <c r="H286" s="251" t="s">
        <v>4027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4028</v>
      </c>
      <c r="D287" s="249" t="str">
        <f t="shared" si="9"/>
        <v>CENTAR ZA PROFESIONALNU REHABILITACIJU OSIJEK (33634)</v>
      </c>
      <c r="E287" s="266" t="s">
        <v>4029</v>
      </c>
      <c r="F287" s="266" t="s">
        <v>278</v>
      </c>
      <c r="G287" s="261" t="s">
        <v>4030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4031</v>
      </c>
      <c r="D288" s="249" t="str">
        <f t="shared" si="9"/>
        <v>CENTAR ZA PROFESIONALNU REHABILITACIJU RIJEKA (49059)</v>
      </c>
      <c r="E288" s="266" t="s">
        <v>4032</v>
      </c>
      <c r="F288" s="266" t="s">
        <v>320</v>
      </c>
      <c r="G288" s="268" t="s">
        <v>4033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4034</v>
      </c>
      <c r="D289" s="249" t="str">
        <f t="shared" si="9"/>
        <v>CENTAR ZA PROFESIONALNU REHABILITACIJU SPLIT (49729)</v>
      </c>
      <c r="E289" s="266" t="s">
        <v>4035</v>
      </c>
      <c r="F289" s="266" t="s">
        <v>360</v>
      </c>
      <c r="G289" s="261" t="s">
        <v>4036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4037</v>
      </c>
      <c r="D290" s="249" t="str">
        <f t="shared" si="9"/>
        <v>CENTAR ZA PROFESIONALNU REHABILITACIJU ZAGREB (48865)</v>
      </c>
      <c r="E290" s="266" t="s">
        <v>4038</v>
      </c>
      <c r="F290" s="266" t="s">
        <v>275</v>
      </c>
      <c r="G290" s="261" t="s">
        <v>4039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4040</v>
      </c>
      <c r="D291" s="249" t="str">
        <f t="shared" si="9"/>
        <v>CENTAR RUDOLF STEINER DARUVAR (7333)</v>
      </c>
      <c r="E291" s="249" t="s">
        <v>4041</v>
      </c>
      <c r="F291" s="249" t="s">
        <v>4042</v>
      </c>
      <c r="G291" s="250">
        <v>3099598</v>
      </c>
      <c r="H291" s="251" t="s">
        <v>4043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4044</v>
      </c>
      <c r="D292" s="249" t="str">
        <f t="shared" si="9"/>
        <v>CENTAR ZA ODGOJ I OBRAZOVANJE DUBRAVA  (7472)</v>
      </c>
      <c r="E292" s="249" t="s">
        <v>4045</v>
      </c>
      <c r="F292" s="249" t="s">
        <v>275</v>
      </c>
      <c r="G292" s="250">
        <v>3217191</v>
      </c>
      <c r="H292" s="251" t="s">
        <v>4046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4047</v>
      </c>
      <c r="D293" s="249" t="str">
        <f t="shared" si="9"/>
        <v>CENTAR ZA ODGOJ I OBRAZOVANJE JURAJ BONAČI (7405)</v>
      </c>
      <c r="E293" s="249" t="s">
        <v>4048</v>
      </c>
      <c r="F293" s="249" t="s">
        <v>360</v>
      </c>
      <c r="G293" s="250">
        <v>3133737</v>
      </c>
      <c r="H293" s="251" t="s">
        <v>4049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4050</v>
      </c>
      <c r="D294" s="249" t="str">
        <f t="shared" si="9"/>
        <v>CENTAR ZA ODGOJ I OBRAZOVANJE LUG (7456)</v>
      </c>
      <c r="E294" s="249" t="s">
        <v>4051</v>
      </c>
      <c r="F294" s="249" t="s">
        <v>4052</v>
      </c>
      <c r="G294" s="250">
        <v>3102947</v>
      </c>
      <c r="H294" s="251" t="s">
        <v>4053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4054</v>
      </c>
      <c r="D295" s="249" t="str">
        <f t="shared" si="9"/>
        <v>CENTAR ZA ODGOJ I OBRAZOVANJE SLAVA RAŠKAJ SPLIT  (7392)</v>
      </c>
      <c r="E295" s="249" t="s">
        <v>4055</v>
      </c>
      <c r="F295" s="249" t="s">
        <v>360</v>
      </c>
      <c r="G295" s="250">
        <v>3120104</v>
      </c>
      <c r="H295" s="251" t="s">
        <v>4056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4057</v>
      </c>
      <c r="D296" s="249" t="str">
        <f t="shared" si="9"/>
        <v>CENTAR ZA ODGOJ I OBRAZOVANJE SLAVA RAŠKAJ ZAGREB (7489)</v>
      </c>
      <c r="E296" s="249" t="s">
        <v>4058</v>
      </c>
      <c r="F296" s="249" t="s">
        <v>275</v>
      </c>
      <c r="G296" s="250">
        <v>3205835</v>
      </c>
      <c r="H296" s="251" t="s">
        <v>4059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4060</v>
      </c>
      <c r="D297" s="249" t="str">
        <f t="shared" si="9"/>
        <v>CENTAR ZA ODGOJ I OBRAZOVANJE ŠUBIĆEVAC (7421)</v>
      </c>
      <c r="E297" s="249" t="s">
        <v>4061</v>
      </c>
      <c r="F297" s="249" t="s">
        <v>524</v>
      </c>
      <c r="G297" s="250">
        <v>3019683</v>
      </c>
      <c r="H297" s="251" t="s">
        <v>4062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4063</v>
      </c>
      <c r="D298" s="249" t="str">
        <f t="shared" si="9"/>
        <v>CENTAR ZA ODGOJ I OBRAZOVANJE TUŠKANAC (7528)</v>
      </c>
      <c r="E298" s="249" t="s">
        <v>4064</v>
      </c>
      <c r="F298" s="249" t="s">
        <v>275</v>
      </c>
      <c r="G298" s="250">
        <v>3205827</v>
      </c>
      <c r="H298" s="251" t="s">
        <v>4065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4066</v>
      </c>
      <c r="D299" s="249" t="str">
        <f t="shared" si="9"/>
        <v>CENTAR ZA ODGOJ I OBRAZOVANJE VELIKA GORICA  (7501)</v>
      </c>
      <c r="E299" s="249" t="s">
        <v>4067</v>
      </c>
      <c r="F299" s="249" t="s">
        <v>3587</v>
      </c>
      <c r="G299" s="250">
        <v>3216284</v>
      </c>
      <c r="H299" s="251" t="s">
        <v>4068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4069</v>
      </c>
      <c r="D300" s="249" t="str">
        <f t="shared" si="9"/>
        <v>CENTAR ZA ODGOJ I OBRAZOVANJE VINKO BEK (7497)</v>
      </c>
      <c r="E300" s="249" t="s">
        <v>4070</v>
      </c>
      <c r="F300" s="249" t="s">
        <v>275</v>
      </c>
      <c r="G300" s="250">
        <v>3205819</v>
      </c>
      <c r="H300" s="251" t="s">
        <v>4071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4072</v>
      </c>
      <c r="D301" s="249" t="str">
        <f t="shared" si="9"/>
        <v>CENTAR ZA ODGOJ I OBRAZOVANJE ZAJEZDA (7536)</v>
      </c>
      <c r="E301" s="249" t="s">
        <v>4073</v>
      </c>
      <c r="F301" s="249" t="s">
        <v>4074</v>
      </c>
      <c r="G301" s="250">
        <v>3126862</v>
      </c>
      <c r="H301" s="251" t="s">
        <v>4075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4076</v>
      </c>
      <c r="D302" s="249" t="str">
        <f t="shared" si="9"/>
        <v>CENTAR ZA POSEBNO SKRBNIŠTVO (48402)</v>
      </c>
      <c r="E302" s="249" t="s">
        <v>4077</v>
      </c>
      <c r="F302" s="249" t="s">
        <v>275</v>
      </c>
      <c r="G302" s="250">
        <v>4250257</v>
      </c>
      <c r="H302" s="251" t="s">
        <v>4078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4079</v>
      </c>
      <c r="D303" s="249" t="str">
        <f t="shared" si="9"/>
        <v>CENTAR ZA PRUŽANJE USLUGA U ZAJEDNICI IZVOR, SELCE (7163)</v>
      </c>
      <c r="E303" s="249" t="s">
        <v>4080</v>
      </c>
      <c r="F303" s="249" t="s">
        <v>4081</v>
      </c>
      <c r="G303" s="250">
        <v>3148637</v>
      </c>
      <c r="H303" s="251" t="s">
        <v>4082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4083</v>
      </c>
      <c r="D304" s="249" t="str">
        <f t="shared" si="9"/>
        <v>CENTAR ZA PRUŽANJE USLUGA U ZAJEDNICI KLASJE OSIJEK (7147)</v>
      </c>
      <c r="E304" s="249" t="s">
        <v>4084</v>
      </c>
      <c r="F304" s="249" t="s">
        <v>278</v>
      </c>
      <c r="G304" s="250">
        <v>3014410</v>
      </c>
      <c r="H304" s="251" t="s">
        <v>4085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4086</v>
      </c>
      <c r="D305" s="249" t="str">
        <f t="shared" si="9"/>
        <v>CENTAR ZA PRUŽANJE USLUGA U ZAJEDNICI KUĆA SRETNIH CIGLICA, SLAVONSKI BROD (7180)</v>
      </c>
      <c r="E305" s="259" t="s">
        <v>4087</v>
      </c>
      <c r="F305" s="259" t="s">
        <v>1769</v>
      </c>
      <c r="G305" s="250">
        <v>3071332</v>
      </c>
      <c r="H305" s="251" t="s">
        <v>4088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4089</v>
      </c>
      <c r="D306" s="249" t="str">
        <f t="shared" si="9"/>
        <v>CENTAR ZA PRUŽANJE USLUGA U ZAJEDNICI LIPIK (7114)</v>
      </c>
      <c r="E306" s="249" t="s">
        <v>4090</v>
      </c>
      <c r="F306" s="249" t="s">
        <v>4091</v>
      </c>
      <c r="G306" s="250">
        <v>3084981</v>
      </c>
      <c r="H306" s="251" t="s">
        <v>4092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4093</v>
      </c>
      <c r="D307" s="249" t="str">
        <f t="shared" si="9"/>
        <v>CENTAR ZA PRUŽANJE USLUGA U ZAJEDNICI MOCIRE (52305)</v>
      </c>
      <c r="E307" s="249" t="s">
        <v>4094</v>
      </c>
      <c r="F307" s="249" t="s">
        <v>316</v>
      </c>
      <c r="G307" s="250">
        <v>5343020</v>
      </c>
      <c r="H307" s="251" t="s">
        <v>4095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4096</v>
      </c>
      <c r="D308" s="249" t="str">
        <f t="shared" si="9"/>
        <v>CENTAR ZA PRUŽANJE USLUGA U ZAJEDNICI OSIJEK - JA KAO I TI (7761)</v>
      </c>
      <c r="E308" s="249" t="s">
        <v>4097</v>
      </c>
      <c r="F308" s="249" t="s">
        <v>278</v>
      </c>
      <c r="G308" s="250">
        <v>3014452</v>
      </c>
      <c r="H308" s="251" t="s">
        <v>4098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4099</v>
      </c>
      <c r="D309" s="249" t="str">
        <f t="shared" si="9"/>
        <v>CENTAR ZA PRUŽANJE USLUGA U ZAJEDNICI OZALJ (7350)</v>
      </c>
      <c r="E309" s="249" t="s">
        <v>4100</v>
      </c>
      <c r="F309" s="249" t="s">
        <v>4101</v>
      </c>
      <c r="G309" s="250">
        <v>3187381</v>
      </c>
      <c r="H309" s="251" t="s">
        <v>4102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4103</v>
      </c>
      <c r="D310" s="249" t="str">
        <f t="shared" si="9"/>
        <v>CENTAR ZA PRUŽANJE USLUGA U ZAJEDNICI SPLIT (7309)</v>
      </c>
      <c r="E310" s="249" t="s">
        <v>4104</v>
      </c>
      <c r="F310" s="249" t="s">
        <v>360</v>
      </c>
      <c r="G310" s="250">
        <v>3133745</v>
      </c>
      <c r="H310" s="251" t="s">
        <v>4105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4106</v>
      </c>
      <c r="D311" s="249" t="str">
        <f t="shared" si="9"/>
        <v>CENTAR ZA PRUŽANJE USLUGA U ZAJEDNICI SVITANJE (7106)</v>
      </c>
      <c r="E311" s="249" t="s">
        <v>4107</v>
      </c>
      <c r="F311" s="249" t="s">
        <v>309</v>
      </c>
      <c r="G311" s="250">
        <v>3009971</v>
      </c>
      <c r="H311" s="251" t="s">
        <v>4108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4109</v>
      </c>
      <c r="D312" s="249" t="str">
        <f t="shared" si="9"/>
        <v>CENTAR ZA PRUŽANJE USLUGA U ZAJEDNICI VLADIMIR NAZOR (7091)</v>
      </c>
      <c r="E312" s="249" t="s">
        <v>4110</v>
      </c>
      <c r="F312" s="249" t="s">
        <v>513</v>
      </c>
      <c r="G312" s="250">
        <v>3123464</v>
      </c>
      <c r="H312" s="251" t="s">
        <v>4111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4112</v>
      </c>
      <c r="D313" s="249" t="str">
        <f t="shared" si="9"/>
        <v>CENTAR ZA REHABILITACIJU FRA ANTE SEKELEZ (21801)</v>
      </c>
      <c r="E313" s="249" t="s">
        <v>4113</v>
      </c>
      <c r="F313" s="249" t="s">
        <v>4114</v>
      </c>
      <c r="G313" s="250">
        <v>1284797</v>
      </c>
      <c r="H313" s="251" t="s">
        <v>4115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4116</v>
      </c>
      <c r="D314" s="249" t="str">
        <f t="shared" si="9"/>
        <v>CENTAR ZA REHABILITACIJU JOSIPOVAC (21797)</v>
      </c>
      <c r="E314" s="249" t="s">
        <v>4117</v>
      </c>
      <c r="F314" s="249" t="s">
        <v>4118</v>
      </c>
      <c r="G314" s="250">
        <v>1151703</v>
      </c>
      <c r="H314" s="251" t="s">
        <v>4119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4120</v>
      </c>
      <c r="D315" s="249" t="str">
        <f t="shared" si="9"/>
        <v>CENTAR ZA REHABILITACIJU KOMAREVO (45986)</v>
      </c>
      <c r="E315" s="249" t="s">
        <v>4121</v>
      </c>
      <c r="F315" s="249" t="s">
        <v>4122</v>
      </c>
      <c r="G315" s="250">
        <v>2506327</v>
      </c>
      <c r="H315" s="251" t="s">
        <v>4123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4124</v>
      </c>
      <c r="D316" s="249" t="str">
        <f t="shared" si="9"/>
        <v>CENTAR ZA REHABILITACIJU MALA TEREZIJA (26555)</v>
      </c>
      <c r="E316" s="249" t="s">
        <v>4125</v>
      </c>
      <c r="F316" s="249" t="s">
        <v>4126</v>
      </c>
      <c r="G316" s="250">
        <v>1738925</v>
      </c>
      <c r="H316" s="251" t="s">
        <v>4127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4128</v>
      </c>
      <c r="D317" s="249" t="str">
        <f t="shared" si="9"/>
        <v>CENTAR ZA REHABILITACIJU MIR (21810)</v>
      </c>
      <c r="E317" s="249" t="s">
        <v>4129</v>
      </c>
      <c r="F317" s="249" t="s">
        <v>4130</v>
      </c>
      <c r="G317" s="250">
        <v>1284789</v>
      </c>
      <c r="H317" s="251" t="s">
        <v>4131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4132</v>
      </c>
      <c r="D318" s="249" t="str">
        <f t="shared" si="9"/>
        <v>CENTAR ZA REHABILITACIJU PULA  (7430)</v>
      </c>
      <c r="E318" s="249" t="s">
        <v>4133</v>
      </c>
      <c r="F318" s="249" t="s">
        <v>306</v>
      </c>
      <c r="G318" s="250">
        <v>3549496</v>
      </c>
      <c r="H318" s="251" t="s">
        <v>4134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4135</v>
      </c>
      <c r="D319" s="249" t="str">
        <f t="shared" si="9"/>
        <v>CENTAR ZA REHABILITACIJU RIJEKA (7384)</v>
      </c>
      <c r="E319" s="249" t="s">
        <v>4136</v>
      </c>
      <c r="F319" s="249" t="s">
        <v>320</v>
      </c>
      <c r="G319" s="250">
        <v>3417778</v>
      </c>
      <c r="H319" s="251" t="s">
        <v>4137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4138</v>
      </c>
      <c r="D320" s="249" t="str">
        <f t="shared" si="9"/>
        <v>CENTAR ZA REHABILITACIJU SAMARITANAC SPLIT (21789)</v>
      </c>
      <c r="E320" s="249" t="s">
        <v>4139</v>
      </c>
      <c r="F320" s="249" t="s">
        <v>360</v>
      </c>
      <c r="G320" s="250">
        <v>1140370</v>
      </c>
      <c r="H320" s="251" t="s">
        <v>4140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4141</v>
      </c>
      <c r="D321" s="249" t="str">
        <f t="shared" si="9"/>
        <v>CENTAR ZA REHABILITACIJU STANČIĆ (7413)</v>
      </c>
      <c r="E321" s="249" t="s">
        <v>4142</v>
      </c>
      <c r="F321" s="249" t="s">
        <v>4143</v>
      </c>
      <c r="G321" s="250">
        <v>3348431</v>
      </c>
      <c r="H321" s="251" t="s">
        <v>4144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4145</v>
      </c>
      <c r="D322" s="249" t="str">
        <f t="shared" si="9"/>
        <v>CENTAR ZA REHABILITACIJU SVETI FILIP I JAKOV (7341)</v>
      </c>
      <c r="E322" s="249" t="s">
        <v>4146</v>
      </c>
      <c r="F322" s="249" t="s">
        <v>4147</v>
      </c>
      <c r="G322" s="250">
        <v>3334392</v>
      </c>
      <c r="H322" s="251" t="s">
        <v>4148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4149</v>
      </c>
      <c r="D323" s="249" t="str">
        <f t="shared" si="9"/>
        <v>CENTAR ZA REHABILITACIJU ZAGREB (7464)</v>
      </c>
      <c r="E323" s="249" t="s">
        <v>4150</v>
      </c>
      <c r="F323" s="249" t="s">
        <v>275</v>
      </c>
      <c r="G323" s="250">
        <v>3256251</v>
      </c>
      <c r="H323" s="251" t="s">
        <v>4151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4152</v>
      </c>
      <c r="D324" s="249" t="str">
        <f t="shared" ref="D324:D387" si="11">C324&amp;" ("&amp;B324&amp;")"</f>
        <v>CENTAR ZA SOCIJALNU SKRB BELI MANASTIR (6187)</v>
      </c>
      <c r="E324" s="249" t="s">
        <v>4153</v>
      </c>
      <c r="F324" s="249" t="s">
        <v>4154</v>
      </c>
      <c r="G324" s="250">
        <v>2872692</v>
      </c>
      <c r="H324" s="251" t="s">
        <v>4155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4156</v>
      </c>
      <c r="D325" s="249" t="str">
        <f t="shared" si="11"/>
        <v>CENTAR ZA SOCIJALNU SKRB BENKOVAC (6195)</v>
      </c>
      <c r="E325" s="249" t="s">
        <v>4157</v>
      </c>
      <c r="F325" s="249" t="s">
        <v>4158</v>
      </c>
      <c r="G325" s="250">
        <v>2884321</v>
      </c>
      <c r="H325" s="251" t="s">
        <v>4159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4160</v>
      </c>
      <c r="D326" s="249" t="str">
        <f t="shared" si="11"/>
        <v>CENTAR ZA SOCIJALNU SKRB BIOGRAD NA MORU  (6200)</v>
      </c>
      <c r="E326" s="249" t="s">
        <v>4161</v>
      </c>
      <c r="F326" s="249" t="s">
        <v>4162</v>
      </c>
      <c r="G326" s="250">
        <v>2884330</v>
      </c>
      <c r="H326" s="251" t="s">
        <v>4163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4164</v>
      </c>
      <c r="D327" s="249" t="str">
        <f t="shared" si="11"/>
        <v>CENTAR ZA SOCIJALNU SKRB BJELOVAR (6218)</v>
      </c>
      <c r="E327" s="249" t="s">
        <v>4165</v>
      </c>
      <c r="F327" s="249" t="s">
        <v>3657</v>
      </c>
      <c r="G327" s="250">
        <v>2873761</v>
      </c>
      <c r="H327" s="251" t="s">
        <v>4166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4167</v>
      </c>
      <c r="D328" s="249" t="str">
        <f t="shared" si="11"/>
        <v>CENTAR ZA SOCIJALNU SKRB BRAČ - SUPETAR (6226)</v>
      </c>
      <c r="E328" s="249" t="s">
        <v>4168</v>
      </c>
      <c r="F328" s="249" t="s">
        <v>4169</v>
      </c>
      <c r="G328" s="250">
        <v>2882736</v>
      </c>
      <c r="H328" s="251" t="s">
        <v>4170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4171</v>
      </c>
      <c r="D329" s="249" t="str">
        <f t="shared" si="11"/>
        <v>CENTAR ZA SOCIJALNU SKRB BUJE, CENTRO DI ASSISTENZA SOCIALE DI BUIE (6234)</v>
      </c>
      <c r="E329" s="249" t="s">
        <v>4172</v>
      </c>
      <c r="F329" s="249" t="s">
        <v>4173</v>
      </c>
      <c r="G329" s="250">
        <v>2883341</v>
      </c>
      <c r="H329" s="251" t="s">
        <v>4174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4175</v>
      </c>
      <c r="D330" s="249" t="str">
        <f t="shared" si="11"/>
        <v>CENTAR ZA SOCIJALNU SKRB CRES-LOŠINJ (6541)</v>
      </c>
      <c r="E330" s="249" t="s">
        <v>4176</v>
      </c>
      <c r="F330" s="249" t="s">
        <v>4177</v>
      </c>
      <c r="G330" s="250">
        <v>2883708</v>
      </c>
      <c r="H330" s="251" t="s">
        <v>4178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4179</v>
      </c>
      <c r="D331" s="249" t="str">
        <f t="shared" si="11"/>
        <v>CENTAR ZA SOCIJALNU SKRB CRIKVENICA (6242)</v>
      </c>
      <c r="E331" s="249" t="s">
        <v>4180</v>
      </c>
      <c r="F331" s="249" t="s">
        <v>4181</v>
      </c>
      <c r="G331" s="250">
        <v>2883694</v>
      </c>
      <c r="H331" s="251" t="s">
        <v>4182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4183</v>
      </c>
      <c r="D332" s="249" t="str">
        <f t="shared" si="11"/>
        <v>CENTAR ZA SOCIJALNU SKRB ČAKOVEC  (6259)</v>
      </c>
      <c r="E332" s="249" t="s">
        <v>4184</v>
      </c>
      <c r="F332" s="249" t="s">
        <v>494</v>
      </c>
      <c r="G332" s="250">
        <v>2874687</v>
      </c>
      <c r="H332" s="251" t="s">
        <v>4185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4186</v>
      </c>
      <c r="D333" s="249" t="str">
        <f t="shared" si="11"/>
        <v>CENTAR ZA SOCIJALNU SKRB ČAZMA  (6267)</v>
      </c>
      <c r="E333" s="249" t="s">
        <v>4187</v>
      </c>
      <c r="F333" s="249" t="s">
        <v>4188</v>
      </c>
      <c r="G333" s="250">
        <v>2873788</v>
      </c>
      <c r="H333" s="251" t="s">
        <v>4189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4190</v>
      </c>
      <c r="D334" s="249" t="str">
        <f t="shared" si="11"/>
        <v>CENTAR ZA SOCIJALNU SKRB DARUVAR  (6275)</v>
      </c>
      <c r="E334" s="249" t="s">
        <v>4191</v>
      </c>
      <c r="F334" s="249" t="s">
        <v>4042</v>
      </c>
      <c r="G334" s="250">
        <v>2873796</v>
      </c>
      <c r="H334" s="251" t="s">
        <v>4192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4193</v>
      </c>
      <c r="D335" s="249" t="str">
        <f t="shared" si="11"/>
        <v>CENTAR ZA SOCIJALNU SKRB DONJA STUBICA  (6291)</v>
      </c>
      <c r="E335" s="249" t="s">
        <v>4194</v>
      </c>
      <c r="F335" s="249" t="s">
        <v>4195</v>
      </c>
      <c r="G335" s="250">
        <v>2877457</v>
      </c>
      <c r="H335" s="251" t="s">
        <v>4196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4197</v>
      </c>
      <c r="D336" s="249" t="str">
        <f t="shared" si="11"/>
        <v>CENTAR ZA SOCIJALNU SKRB DONJI MIHOLJAC (6306)</v>
      </c>
      <c r="E336" s="249" t="s">
        <v>4198</v>
      </c>
      <c r="F336" s="249" t="s">
        <v>4199</v>
      </c>
      <c r="G336" s="250">
        <v>2872722</v>
      </c>
      <c r="H336" s="251" t="s">
        <v>4200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4201</v>
      </c>
      <c r="D337" s="249" t="str">
        <f t="shared" si="11"/>
        <v>CENTAR ZA SOCIJALNU SKRB DRNIŠ (21692)</v>
      </c>
      <c r="E337" s="249" t="s">
        <v>4202</v>
      </c>
      <c r="F337" s="249" t="s">
        <v>4203</v>
      </c>
      <c r="G337" s="250">
        <v>2882027</v>
      </c>
      <c r="H337" s="251" t="s">
        <v>4204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4205</v>
      </c>
      <c r="D338" s="249" t="str">
        <f t="shared" si="11"/>
        <v>CENTAR ZA SOCIJALNU SKRB DUBROVNIK (6314)</v>
      </c>
      <c r="E338" s="249" t="s">
        <v>4206</v>
      </c>
      <c r="F338" s="249" t="s">
        <v>313</v>
      </c>
      <c r="G338" s="250">
        <v>2882302</v>
      </c>
      <c r="H338" s="251" t="s">
        <v>4207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4208</v>
      </c>
      <c r="D339" s="249" t="str">
        <f t="shared" si="11"/>
        <v>CENTAR ZA SOCIJALNU SKRB DUGA RESA (6322)</v>
      </c>
      <c r="E339" s="249" t="s">
        <v>4209</v>
      </c>
      <c r="F339" s="249" t="s">
        <v>4210</v>
      </c>
      <c r="G339" s="250">
        <v>2883015</v>
      </c>
      <c r="H339" s="251" t="s">
        <v>4211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4212</v>
      </c>
      <c r="D340" s="249" t="str">
        <f t="shared" si="11"/>
        <v>CENTAR ZA SOCIJALNU SKRB DUGO SELO (6339)</v>
      </c>
      <c r="E340" s="249" t="s">
        <v>4213</v>
      </c>
      <c r="F340" s="249" t="s">
        <v>4214</v>
      </c>
      <c r="G340" s="250">
        <v>2873125</v>
      </c>
      <c r="H340" s="251" t="s">
        <v>4215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4216</v>
      </c>
      <c r="D341" s="249" t="str">
        <f t="shared" si="11"/>
        <v>CENTAR ZA SOCIJALNU SKRB ĐAKOVO (6347)</v>
      </c>
      <c r="E341" s="249" t="s">
        <v>4217</v>
      </c>
      <c r="F341" s="249" t="s">
        <v>299</v>
      </c>
      <c r="G341" s="250">
        <v>2872706</v>
      </c>
      <c r="H341" s="251" t="s">
        <v>4218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4219</v>
      </c>
      <c r="D342" s="249" t="str">
        <f t="shared" si="11"/>
        <v>CENTAR ZA SOCIJALNU SKRB ĐURĐEVAC (6355)</v>
      </c>
      <c r="E342" s="249" t="s">
        <v>4220</v>
      </c>
      <c r="F342" s="249" t="s">
        <v>4221</v>
      </c>
      <c r="G342" s="250">
        <v>2873397</v>
      </c>
      <c r="H342" s="251" t="s">
        <v>4222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4223</v>
      </c>
      <c r="D343" s="249" t="str">
        <f t="shared" si="11"/>
        <v>CENTAR ZA SOCIJALNU SKRB GAREŠNICA  (6363)</v>
      </c>
      <c r="E343" s="249" t="s">
        <v>4224</v>
      </c>
      <c r="F343" s="249" t="s">
        <v>4225</v>
      </c>
      <c r="G343" s="250">
        <v>2873770</v>
      </c>
      <c r="H343" s="251" t="s">
        <v>4226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4227</v>
      </c>
      <c r="D344" s="249" t="str">
        <f t="shared" si="11"/>
        <v>CENTAR ZA SOCIJALNU SKRB GLINA (21713)</v>
      </c>
      <c r="E344" s="249" t="s">
        <v>4228</v>
      </c>
      <c r="F344" s="249" t="s">
        <v>4229</v>
      </c>
      <c r="G344" s="250">
        <v>2883295</v>
      </c>
      <c r="H344" s="251" t="s">
        <v>4230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4231</v>
      </c>
      <c r="D345" s="249" t="str">
        <f t="shared" si="11"/>
        <v>CENTAR ZA SOCIJALNU SKRB GOSPIĆ (6371)</v>
      </c>
      <c r="E345" s="249" t="s">
        <v>4232</v>
      </c>
      <c r="F345" s="249" t="s">
        <v>509</v>
      </c>
      <c r="G345" s="250">
        <v>2883643</v>
      </c>
      <c r="H345" s="251" t="s">
        <v>4233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4234</v>
      </c>
      <c r="D346" s="249" t="str">
        <f t="shared" si="11"/>
        <v>CENTAR ZA SOCIJALNU SKRB GRUBIŠNO POLJE (50032)</v>
      </c>
      <c r="E346" s="249" t="s">
        <v>4235</v>
      </c>
      <c r="F346" s="249" t="s">
        <v>4236</v>
      </c>
      <c r="G346" s="250">
        <v>4840836</v>
      </c>
      <c r="H346" s="251" t="s">
        <v>4237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4238</v>
      </c>
      <c r="D347" s="249" t="str">
        <f t="shared" si="11"/>
        <v>CENTAR ZA SOCIJALNU SKRB HRVATSKA KOSTAJNICA (21748)</v>
      </c>
      <c r="E347" s="249" t="s">
        <v>4239</v>
      </c>
      <c r="F347" s="249" t="s">
        <v>4240</v>
      </c>
      <c r="G347" s="250">
        <v>2883287</v>
      </c>
      <c r="H347" s="251" t="s">
        <v>4241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4242</v>
      </c>
      <c r="D348" s="249" t="str">
        <f t="shared" si="11"/>
        <v>CENTAR ZA SOCIJALNU SKRB IMOTSKI (6398)</v>
      </c>
      <c r="E348" s="249" t="s">
        <v>4243</v>
      </c>
      <c r="F348" s="249" t="s">
        <v>4244</v>
      </c>
      <c r="G348" s="250">
        <v>2882698</v>
      </c>
      <c r="H348" s="251" t="s">
        <v>4245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4246</v>
      </c>
      <c r="D349" s="249" t="str">
        <f t="shared" si="11"/>
        <v>CENTAR ZA SOCIJALNU SKRB IVANEC (6402)</v>
      </c>
      <c r="E349" s="249" t="s">
        <v>4247</v>
      </c>
      <c r="F349" s="249" t="s">
        <v>4248</v>
      </c>
      <c r="G349" s="250">
        <v>2872641</v>
      </c>
      <c r="H349" s="251" t="s">
        <v>4249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4250</v>
      </c>
      <c r="D350" s="249" t="str">
        <f t="shared" si="11"/>
        <v>CENTAR ZA SOCIJALNU SKRB IVANIĆ GRAD (6419)</v>
      </c>
      <c r="E350" s="249" t="s">
        <v>4251</v>
      </c>
      <c r="F350" s="249" t="s">
        <v>4252</v>
      </c>
      <c r="G350" s="250">
        <v>2873079</v>
      </c>
      <c r="H350" s="251" t="s">
        <v>4253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4254</v>
      </c>
      <c r="D351" s="249" t="str">
        <f t="shared" si="11"/>
        <v>CENTAR ZA SOCIJALNU SKRB JASTREBARSKO (6427)</v>
      </c>
      <c r="E351" s="249" t="s">
        <v>4255</v>
      </c>
      <c r="F351" s="249" t="s">
        <v>604</v>
      </c>
      <c r="G351" s="250">
        <v>2873087</v>
      </c>
      <c r="H351" s="251" t="s">
        <v>4256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4257</v>
      </c>
      <c r="D352" s="249" t="str">
        <f t="shared" si="11"/>
        <v>CENTAR ZA SOCIJALNU SKRB KARLOVAC (6435)</v>
      </c>
      <c r="E352" s="249" t="s">
        <v>4258</v>
      </c>
      <c r="F352" s="249" t="s">
        <v>513</v>
      </c>
      <c r="G352" s="250">
        <v>2882981</v>
      </c>
      <c r="H352" s="251" t="s">
        <v>4259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4260</v>
      </c>
      <c r="D353" s="249" t="str">
        <f t="shared" si="11"/>
        <v>CENTAR ZA SOCIJALNU SKRB KNIN (21730)</v>
      </c>
      <c r="E353" s="249" t="s">
        <v>4261</v>
      </c>
      <c r="F353" s="249" t="s">
        <v>505</v>
      </c>
      <c r="G353" s="250">
        <v>2882035</v>
      </c>
      <c r="H353" s="251" t="s">
        <v>4262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4263</v>
      </c>
      <c r="D354" s="249" t="str">
        <f t="shared" si="11"/>
        <v>CENTAR ZA SOCIJALNU SKRB KOPRIVNICA (6451)</v>
      </c>
      <c r="E354" s="249" t="s">
        <v>4264</v>
      </c>
      <c r="F354" s="249" t="s">
        <v>309</v>
      </c>
      <c r="G354" s="250">
        <v>2873290</v>
      </c>
      <c r="H354" s="251" t="s">
        <v>4265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4266</v>
      </c>
      <c r="D355" s="249" t="str">
        <f t="shared" si="11"/>
        <v>CENTAR ZA SOCIJALNU SKRB KORČULA (6460)</v>
      </c>
      <c r="E355" s="249" t="s">
        <v>4267</v>
      </c>
      <c r="F355" s="249" t="s">
        <v>4268</v>
      </c>
      <c r="G355" s="250">
        <v>2882329</v>
      </c>
      <c r="H355" s="251" t="s">
        <v>4269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4270</v>
      </c>
      <c r="D356" s="249" t="str">
        <f t="shared" si="11"/>
        <v>CENTAR ZA SOCIJALNU SKRB KRAPINA (6478)</v>
      </c>
      <c r="E356" s="249" t="s">
        <v>4271</v>
      </c>
      <c r="F356" s="249" t="s">
        <v>1728</v>
      </c>
      <c r="G356" s="250">
        <v>2877465</v>
      </c>
      <c r="H356" s="251" t="s">
        <v>4272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4273</v>
      </c>
      <c r="D357" s="249" t="str">
        <f t="shared" si="11"/>
        <v>CENTAR ZA SOCIJALNU SKRB KRIŽEVCI (6486)</v>
      </c>
      <c r="E357" s="249" t="s">
        <v>4274</v>
      </c>
      <c r="F357" s="249" t="s">
        <v>531</v>
      </c>
      <c r="G357" s="250">
        <v>2873281</v>
      </c>
      <c r="H357" s="251" t="s">
        <v>4275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4276</v>
      </c>
      <c r="D358" s="249" t="str">
        <f t="shared" si="11"/>
        <v>CENTAR ZA SOCIJALNU SKRB KRK (6494)</v>
      </c>
      <c r="E358" s="249" t="s">
        <v>4277</v>
      </c>
      <c r="F358" s="249" t="s">
        <v>4278</v>
      </c>
      <c r="G358" s="250">
        <v>2883724</v>
      </c>
      <c r="H358" s="251" t="s">
        <v>4279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4280</v>
      </c>
      <c r="D359" s="249" t="str">
        <f t="shared" si="11"/>
        <v>CENTAR ZA SOCIJALNU SKRB KUTINA (6509)</v>
      </c>
      <c r="E359" s="249" t="s">
        <v>4281</v>
      </c>
      <c r="F359" s="249" t="s">
        <v>4282</v>
      </c>
      <c r="G359" s="250">
        <v>2883252</v>
      </c>
      <c r="H359" s="251" t="s">
        <v>4283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4284</v>
      </c>
      <c r="D360" s="249" t="str">
        <f t="shared" si="11"/>
        <v>CENTAR ZA SOCIJALNU SKRB LABIN (6517)</v>
      </c>
      <c r="E360" s="249" t="s">
        <v>4285</v>
      </c>
      <c r="F360" s="249" t="s">
        <v>4286</v>
      </c>
      <c r="G360" s="250">
        <v>2883368</v>
      </c>
      <c r="H360" s="251" t="s">
        <v>4287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4288</v>
      </c>
      <c r="D361" s="249" t="str">
        <f t="shared" si="11"/>
        <v>CENTAR ZA SOCIJALNU SKRB LUDBREG (6525)</v>
      </c>
      <c r="E361" s="249" t="s">
        <v>4289</v>
      </c>
      <c r="F361" s="249" t="s">
        <v>4290</v>
      </c>
      <c r="G361" s="250">
        <v>2872633</v>
      </c>
      <c r="H361" s="251" t="s">
        <v>4291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4292</v>
      </c>
      <c r="D362" s="249" t="str">
        <f t="shared" si="11"/>
        <v>CENTAR ZA SOCIJALNU SKRB MAKARSKA (6533)</v>
      </c>
      <c r="E362" s="249" t="s">
        <v>4293</v>
      </c>
      <c r="F362" s="249" t="s">
        <v>3940</v>
      </c>
      <c r="G362" s="250">
        <v>2882744</v>
      </c>
      <c r="H362" s="251" t="s">
        <v>4294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4295</v>
      </c>
      <c r="D363" s="249" t="str">
        <f t="shared" si="11"/>
        <v>CENTAR ZA SOCIJALNU SKRB METKOVIĆ  (6550)</v>
      </c>
      <c r="E363" s="249" t="s">
        <v>4296</v>
      </c>
      <c r="F363" s="249" t="s">
        <v>4297</v>
      </c>
      <c r="G363" s="250">
        <v>2882337</v>
      </c>
      <c r="H363" s="251" t="s">
        <v>4298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4299</v>
      </c>
      <c r="D364" s="249" t="str">
        <f t="shared" si="11"/>
        <v>CENTAR ZA SOCIJALNU SKRB NAŠICE (6568)</v>
      </c>
      <c r="E364" s="249" t="s">
        <v>4020</v>
      </c>
      <c r="F364" s="249" t="s">
        <v>4300</v>
      </c>
      <c r="G364" s="250">
        <v>2872684</v>
      </c>
      <c r="H364" s="251" t="s">
        <v>4301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4302</v>
      </c>
      <c r="D365" s="249" t="str">
        <f t="shared" si="11"/>
        <v>CENTAR ZA SOCIJALNU SKRB NOVA GRADIŠKA (6576)</v>
      </c>
      <c r="E365" s="249" t="s">
        <v>4303</v>
      </c>
      <c r="F365" s="249" t="s">
        <v>4304</v>
      </c>
      <c r="G365" s="250">
        <v>2872439</v>
      </c>
      <c r="H365" s="251" t="s">
        <v>4305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4306</v>
      </c>
      <c r="D366" s="249" t="str">
        <f t="shared" si="11"/>
        <v>CENTAR ZA SOCIJALNU SKRB NOVI MAROF (6584)</v>
      </c>
      <c r="E366" s="249" t="s">
        <v>4307</v>
      </c>
      <c r="F366" s="249" t="s">
        <v>4308</v>
      </c>
      <c r="G366" s="250">
        <v>2872625</v>
      </c>
      <c r="H366" s="251" t="s">
        <v>4309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4310</v>
      </c>
      <c r="D367" s="249" t="str">
        <f t="shared" si="11"/>
        <v>CENTAR ZA SOCIJALNU SKRB NOVSKA (6592)</v>
      </c>
      <c r="E367" s="249" t="s">
        <v>4311</v>
      </c>
      <c r="F367" s="249" t="s">
        <v>4312</v>
      </c>
      <c r="G367" s="250">
        <v>2883279</v>
      </c>
      <c r="H367" s="251" t="s">
        <v>4313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4314</v>
      </c>
      <c r="D368" s="249" t="str">
        <f t="shared" si="11"/>
        <v>CENTAR ZA SOCIJALNU SKRB OGULIN (22890)</v>
      </c>
      <c r="E368" s="249" t="s">
        <v>4315</v>
      </c>
      <c r="F368" s="249" t="s">
        <v>4316</v>
      </c>
      <c r="G368" s="250">
        <v>2883007</v>
      </c>
      <c r="H368" s="251" t="s">
        <v>4317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4318</v>
      </c>
      <c r="D369" s="249" t="str">
        <f t="shared" si="11"/>
        <v>CENTAR ZA SOCIJALNU SKRB OMIŠ (6613)</v>
      </c>
      <c r="E369" s="249" t="s">
        <v>4319</v>
      </c>
      <c r="F369" s="249" t="s">
        <v>4320</v>
      </c>
      <c r="G369" s="250">
        <v>2882728</v>
      </c>
      <c r="H369" s="251" t="s">
        <v>4321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4322</v>
      </c>
      <c r="D370" s="249" t="str">
        <f t="shared" si="11"/>
        <v>CENTAR ZA SOCIJALNU SKRB OPATIJA (6621)</v>
      </c>
      <c r="E370" s="249" t="s">
        <v>4323</v>
      </c>
      <c r="F370" s="249" t="s">
        <v>330</v>
      </c>
      <c r="G370" s="250">
        <v>2883716</v>
      </c>
      <c r="H370" s="251" t="s">
        <v>4324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4325</v>
      </c>
      <c r="D371" s="249" t="str">
        <f t="shared" si="11"/>
        <v>CENTAR ZA SOCIJALNU SKRB OSIJEK (6630)</v>
      </c>
      <c r="E371" s="249" t="s">
        <v>4326</v>
      </c>
      <c r="F371" s="249" t="s">
        <v>278</v>
      </c>
      <c r="G371" s="250">
        <v>2872676</v>
      </c>
      <c r="H371" s="251" t="s">
        <v>4327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4328</v>
      </c>
      <c r="D372" s="249" t="str">
        <f t="shared" si="11"/>
        <v>CENTAR ZA SOCIJALNU SKRB PAKRAC (6656)</v>
      </c>
      <c r="E372" s="249" t="s">
        <v>4329</v>
      </c>
      <c r="F372" s="249" t="s">
        <v>4330</v>
      </c>
      <c r="G372" s="250">
        <v>2873265</v>
      </c>
      <c r="H372" s="251" t="s">
        <v>4331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4332</v>
      </c>
      <c r="D373" s="249" t="str">
        <f t="shared" si="11"/>
        <v>CENTAR ZA SOCIJALNU SKRB PAZIN (22111)</v>
      </c>
      <c r="E373" s="249" t="s">
        <v>4333</v>
      </c>
      <c r="F373" s="249" t="s">
        <v>3673</v>
      </c>
      <c r="G373" s="250">
        <v>2883333</v>
      </c>
      <c r="H373" s="251" t="s">
        <v>4334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4335</v>
      </c>
      <c r="D374" s="249" t="str">
        <f t="shared" si="11"/>
        <v>CENTAR ZA SOCIJALNU SKRB PETRINJA (6672)</v>
      </c>
      <c r="E374" s="249" t="s">
        <v>4336</v>
      </c>
      <c r="F374" s="249" t="s">
        <v>4337</v>
      </c>
      <c r="G374" s="250">
        <v>2883244</v>
      </c>
      <c r="H374" s="251" t="s">
        <v>4338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4339</v>
      </c>
      <c r="D375" s="249" t="str">
        <f t="shared" si="11"/>
        <v>CENTAR ZA SOCIJALNU SKRB PLOČE (6961)</v>
      </c>
      <c r="E375" s="249" t="s">
        <v>4340</v>
      </c>
      <c r="F375" s="249" t="s">
        <v>3869</v>
      </c>
      <c r="G375" s="250">
        <v>2882345</v>
      </c>
      <c r="H375" s="251" t="s">
        <v>4341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4342</v>
      </c>
      <c r="D376" s="249" t="str">
        <f t="shared" si="11"/>
        <v>CENTAR ZA SOCIJALNU SKRB POREČ (6697)</v>
      </c>
      <c r="E376" s="249" t="s">
        <v>4343</v>
      </c>
      <c r="F376" s="249" t="s">
        <v>591</v>
      </c>
      <c r="G376" s="250">
        <v>2883350</v>
      </c>
      <c r="H376" s="251" t="s">
        <v>4344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4345</v>
      </c>
      <c r="D377" s="249" t="str">
        <f t="shared" si="11"/>
        <v>CENTAR ZA SOCIJALNU SKRB POŽEGA (6777)</v>
      </c>
      <c r="E377" s="249" t="s">
        <v>4346</v>
      </c>
      <c r="F377" s="249" t="s">
        <v>517</v>
      </c>
      <c r="G377" s="250">
        <v>2873257</v>
      </c>
      <c r="H377" s="251" t="s">
        <v>4347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4348</v>
      </c>
      <c r="D378" s="249" t="str">
        <f t="shared" si="11"/>
        <v>CENTAR ZA SOCIJALNU SKRB PRELOG (51749)</v>
      </c>
      <c r="E378" s="249" t="s">
        <v>4349</v>
      </c>
      <c r="F378" s="249" t="s">
        <v>4350</v>
      </c>
      <c r="G378" s="250">
        <v>5344301</v>
      </c>
      <c r="H378" s="251" t="s">
        <v>4351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4352</v>
      </c>
      <c r="D379" s="249" t="str">
        <f t="shared" si="11"/>
        <v>CENTAR ZA SOCIJALNU SKRB PULA-POLA (6701)</v>
      </c>
      <c r="E379" s="249" t="s">
        <v>4353</v>
      </c>
      <c r="F379" s="249" t="s">
        <v>306</v>
      </c>
      <c r="G379" s="250">
        <v>2883384</v>
      </c>
      <c r="H379" s="251" t="s">
        <v>4354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4355</v>
      </c>
      <c r="D380" s="249" t="str">
        <f t="shared" si="11"/>
        <v>CENTAR ZA SOCIJALNU SKRB RIJEKA (6710)</v>
      </c>
      <c r="E380" s="249" t="s">
        <v>4356</v>
      </c>
      <c r="F380" s="249" t="s">
        <v>320</v>
      </c>
      <c r="G380" s="250">
        <v>2883686</v>
      </c>
      <c r="H380" s="251" t="s">
        <v>4357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4358</v>
      </c>
      <c r="D381" s="249" t="str">
        <f t="shared" si="11"/>
        <v>CENTAR ZA SOCIJALNU SKRB ROVINJ (6728)</v>
      </c>
      <c r="E381" s="249" t="s">
        <v>4359</v>
      </c>
      <c r="F381" s="249" t="s">
        <v>4360</v>
      </c>
      <c r="G381" s="250">
        <v>2883376</v>
      </c>
      <c r="H381" s="251" t="s">
        <v>4361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4362</v>
      </c>
      <c r="D382" s="249" t="str">
        <f t="shared" si="11"/>
        <v>CENTAR ZA SOCIJALNU SKRB SAMOBOR (6736)</v>
      </c>
      <c r="E382" s="249" t="s">
        <v>4363</v>
      </c>
      <c r="F382" s="249" t="s">
        <v>4364</v>
      </c>
      <c r="G382" s="250">
        <v>2873109</v>
      </c>
      <c r="H382" s="251" t="s">
        <v>4365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4366</v>
      </c>
      <c r="D383" s="249" t="str">
        <f t="shared" si="11"/>
        <v>CENTAR ZA SOCIJALNU SKRB SENJ (6744)</v>
      </c>
      <c r="E383" s="249" t="s">
        <v>4367</v>
      </c>
      <c r="F383" s="249" t="s">
        <v>4368</v>
      </c>
      <c r="G383" s="250">
        <v>2883651</v>
      </c>
      <c r="H383" s="251" t="s">
        <v>4369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4370</v>
      </c>
      <c r="D384" s="249" t="str">
        <f t="shared" si="11"/>
        <v>CENTAR ZA SOCIJALNU SKRB SINJ (6752)</v>
      </c>
      <c r="E384" s="249" t="s">
        <v>4371</v>
      </c>
      <c r="F384" s="249" t="s">
        <v>4372</v>
      </c>
      <c r="G384" s="250">
        <v>2882710</v>
      </c>
      <c r="H384" s="251" t="s">
        <v>4373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4374</v>
      </c>
      <c r="D385" s="249" t="str">
        <f t="shared" si="11"/>
        <v>CENTAR ZA SOCIJALNU SKRB SISAK (6769)</v>
      </c>
      <c r="E385" s="249" t="s">
        <v>4375</v>
      </c>
      <c r="F385" s="249" t="s">
        <v>1724</v>
      </c>
      <c r="G385" s="250">
        <v>2883236</v>
      </c>
      <c r="H385" s="251" t="s">
        <v>4376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4377</v>
      </c>
      <c r="D386" s="249" t="str">
        <f t="shared" si="11"/>
        <v>CENTAR ZA SOCIJALNU SKRB SLATINA (6689)</v>
      </c>
      <c r="E386" s="249" t="s">
        <v>4378</v>
      </c>
      <c r="F386" s="249" t="s">
        <v>4379</v>
      </c>
      <c r="G386" s="250">
        <v>2873028</v>
      </c>
      <c r="H386" s="251" t="s">
        <v>4380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4381</v>
      </c>
      <c r="D387" s="249" t="str">
        <f t="shared" si="11"/>
        <v>CENTAR ZA SOCIJALNU SKRB SLAVONSKI BROD (6785)</v>
      </c>
      <c r="E387" s="249" t="s">
        <v>4382</v>
      </c>
      <c r="F387" s="249" t="s">
        <v>1769</v>
      </c>
      <c r="G387" s="250">
        <v>2872412</v>
      </c>
      <c r="H387" s="251" t="s">
        <v>4383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4384</v>
      </c>
      <c r="D388" s="249" t="str">
        <f t="shared" ref="D388:D451" si="13">C388&amp;" ("&amp;B388&amp;")"</f>
        <v>CENTAR ZA SOCIJALNU SKRB SLUNJ (19931)</v>
      </c>
      <c r="E388" s="249" t="s">
        <v>4385</v>
      </c>
      <c r="F388" s="249" t="s">
        <v>4386</v>
      </c>
      <c r="G388" s="250">
        <v>2882990</v>
      </c>
      <c r="H388" s="251" t="s">
        <v>4387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4388</v>
      </c>
      <c r="D389" s="249" t="str">
        <f t="shared" si="13"/>
        <v>CENTAR ZA SOCIJALNU SKRB SPLIT (6890)</v>
      </c>
      <c r="E389" s="249" t="s">
        <v>4389</v>
      </c>
      <c r="F389" s="249" t="s">
        <v>360</v>
      </c>
      <c r="G389" s="250">
        <v>2882752</v>
      </c>
      <c r="H389" s="251" t="s">
        <v>4390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4391</v>
      </c>
      <c r="D390" s="249" t="str">
        <f t="shared" si="13"/>
        <v>CENTAR ZA SOCIJALNU SKRB SVETI IVAN ZELINA  (6937)</v>
      </c>
      <c r="E390" s="249" t="s">
        <v>4392</v>
      </c>
      <c r="F390" s="249" t="s">
        <v>4393</v>
      </c>
      <c r="G390" s="250">
        <v>2873052</v>
      </c>
      <c r="H390" s="251" t="s">
        <v>4394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4395</v>
      </c>
      <c r="D391" s="249" t="str">
        <f t="shared" si="13"/>
        <v>CENTAR ZA SOCIJALNU SKRB ŠIBENIK (6793)</v>
      </c>
      <c r="E391" s="249" t="s">
        <v>4396</v>
      </c>
      <c r="F391" s="249" t="s">
        <v>524</v>
      </c>
      <c r="G391" s="250">
        <v>2882019</v>
      </c>
      <c r="H391" s="251" t="s">
        <v>4397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4398</v>
      </c>
      <c r="D392" s="249" t="str">
        <f t="shared" si="13"/>
        <v>CENTAR ZA SOCIJALNU SKRB TROGIR (6808)</v>
      </c>
      <c r="E392" s="249" t="s">
        <v>4399</v>
      </c>
      <c r="F392" s="249" t="s">
        <v>4400</v>
      </c>
      <c r="G392" s="250">
        <v>2882701</v>
      </c>
      <c r="H392" s="251" t="s">
        <v>4401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4402</v>
      </c>
      <c r="D393" s="249" t="str">
        <f t="shared" si="13"/>
        <v>CENTAR ZA SOCIJALNU SKRB VALPOVO (6816)</v>
      </c>
      <c r="E393" s="249" t="s">
        <v>4403</v>
      </c>
      <c r="F393" s="249" t="s">
        <v>4404</v>
      </c>
      <c r="G393" s="250">
        <v>2872714</v>
      </c>
      <c r="H393" s="251" t="s">
        <v>4405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4406</v>
      </c>
      <c r="D394" s="249" t="str">
        <f t="shared" si="13"/>
        <v>CENTAR ZA SOCIJALNU SKRB VARAŽDIN (21981)</v>
      </c>
      <c r="E394" s="249" t="s">
        <v>4407</v>
      </c>
      <c r="F394" s="249" t="s">
        <v>445</v>
      </c>
      <c r="G394" s="250">
        <v>2872617</v>
      </c>
      <c r="H394" s="251" t="s">
        <v>4408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4409</v>
      </c>
      <c r="D395" s="249" t="str">
        <f t="shared" si="13"/>
        <v>CENTAR ZA SOCIJALNU SKRB VELIKA GORICA  (6832)</v>
      </c>
      <c r="E395" s="249" t="s">
        <v>4410</v>
      </c>
      <c r="F395" s="249" t="s">
        <v>3587</v>
      </c>
      <c r="G395" s="250">
        <v>2873117</v>
      </c>
      <c r="H395" s="251" t="s">
        <v>4411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4412</v>
      </c>
      <c r="D396" s="249" t="str">
        <f t="shared" si="13"/>
        <v>CENTAR ZA SOCIJALNU SKRB VINKOVCI (6849)</v>
      </c>
      <c r="E396" s="249" t="s">
        <v>4413</v>
      </c>
      <c r="F396" s="249" t="s">
        <v>4414</v>
      </c>
      <c r="G396" s="250">
        <v>2872803</v>
      </c>
      <c r="H396" s="251" t="s">
        <v>4415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4416</v>
      </c>
      <c r="D397" s="249" t="str">
        <f t="shared" si="13"/>
        <v>CENTAR ZA SOCIJALNU SKRB VIROVITICA (6857)</v>
      </c>
      <c r="E397" s="249" t="s">
        <v>4417</v>
      </c>
      <c r="F397" s="249" t="s">
        <v>527</v>
      </c>
      <c r="G397" s="250">
        <v>2873010</v>
      </c>
      <c r="H397" s="251" t="s">
        <v>4418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4419</v>
      </c>
      <c r="D398" s="249" t="str">
        <f t="shared" si="13"/>
        <v>CENTAR ZA SOCIJALNU SKRB VRBOVEC (6873)</v>
      </c>
      <c r="E398" s="249" t="s">
        <v>4420</v>
      </c>
      <c r="F398" s="249" t="s">
        <v>4421</v>
      </c>
      <c r="G398" s="250">
        <v>2873044</v>
      </c>
      <c r="H398" s="251" t="s">
        <v>4422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4423</v>
      </c>
      <c r="D399" s="249" t="str">
        <f t="shared" si="13"/>
        <v>CENTAR ZA SOCIJALNU SKRB VUKOVAR (22259)</v>
      </c>
      <c r="E399" s="249" t="s">
        <v>4424</v>
      </c>
      <c r="F399" s="249" t="s">
        <v>501</v>
      </c>
      <c r="G399" s="250">
        <v>2872820</v>
      </c>
      <c r="H399" s="251" t="s">
        <v>4425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4426</v>
      </c>
      <c r="D400" s="249" t="str">
        <f t="shared" si="13"/>
        <v>CENTAR ZA SOCIJALNU SKRB ZABOK (6881)</v>
      </c>
      <c r="E400" s="249" t="s">
        <v>4427</v>
      </c>
      <c r="F400" s="249" t="s">
        <v>4428</v>
      </c>
      <c r="G400" s="250">
        <v>2877473</v>
      </c>
      <c r="H400" s="251" t="s">
        <v>4429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4430</v>
      </c>
      <c r="D401" s="249" t="str">
        <f t="shared" si="13"/>
        <v>CENTAR ZA SOCIJALNU SKRB ZADAR (6912)</v>
      </c>
      <c r="E401" s="249" t="s">
        <v>3759</v>
      </c>
      <c r="F401" s="249" t="s">
        <v>316</v>
      </c>
      <c r="G401" s="250">
        <v>2884313</v>
      </c>
      <c r="H401" s="251" t="s">
        <v>4431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4432</v>
      </c>
      <c r="D402" s="249" t="str">
        <f t="shared" si="13"/>
        <v>CENTAR ZA SOCIJALNU SKRB ZAGREB (22550)</v>
      </c>
      <c r="E402" s="249" t="s">
        <v>4433</v>
      </c>
      <c r="F402" s="249" t="s">
        <v>275</v>
      </c>
      <c r="G402" s="250">
        <v>2874440</v>
      </c>
      <c r="H402" s="251" t="s">
        <v>4434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4435</v>
      </c>
      <c r="D403" s="249" t="str">
        <f t="shared" si="13"/>
        <v>CENTAR ZA SOCIJALNU SKRB ZAPREŠIĆ (6929)</v>
      </c>
      <c r="E403" s="249" t="s">
        <v>4436</v>
      </c>
      <c r="F403" s="249" t="s">
        <v>4437</v>
      </c>
      <c r="G403" s="250">
        <v>2873095</v>
      </c>
      <c r="H403" s="251" t="s">
        <v>4438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4439</v>
      </c>
      <c r="D404" s="249" t="str">
        <f t="shared" si="13"/>
        <v>CENTAR ZA SOCIJALNU SKRB ZLATAR BISTRICA (6945)</v>
      </c>
      <c r="E404" s="249" t="s">
        <v>4440</v>
      </c>
      <c r="F404" s="249" t="s">
        <v>4441</v>
      </c>
      <c r="G404" s="250">
        <v>2877449</v>
      </c>
      <c r="H404" s="251" t="s">
        <v>4442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4443</v>
      </c>
      <c r="D405" s="249" t="str">
        <f t="shared" si="13"/>
        <v>CENTAR ZA SOCIJALNU SKRB ŽUPANJA (6953)</v>
      </c>
      <c r="E405" s="249" t="s">
        <v>4444</v>
      </c>
      <c r="F405" s="249" t="s">
        <v>4445</v>
      </c>
      <c r="G405" s="250">
        <v>2872811</v>
      </c>
      <c r="H405" s="251" t="s">
        <v>4446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4447</v>
      </c>
      <c r="D406" s="249" t="str">
        <f t="shared" si="13"/>
        <v>DJEČJI DOM "IVANA BRLIĆ MAŽURANIĆ" LOVRAN (7122)</v>
      </c>
      <c r="E406" s="249" t="s">
        <v>4448</v>
      </c>
      <c r="F406" s="249" t="s">
        <v>3967</v>
      </c>
      <c r="G406" s="250">
        <v>3090353</v>
      </c>
      <c r="H406" s="251" t="s">
        <v>4449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4450</v>
      </c>
      <c r="D407" s="249" t="str">
        <f t="shared" si="13"/>
        <v>DJEČJI DOM SV. ANA, VINKOVCI (7202)</v>
      </c>
      <c r="E407" s="249" t="s">
        <v>4451</v>
      </c>
      <c r="F407" s="249" t="s">
        <v>4452</v>
      </c>
      <c r="G407" s="250">
        <v>3367819</v>
      </c>
      <c r="H407" s="251" t="s">
        <v>4453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4454</v>
      </c>
      <c r="D408" s="249" t="str">
        <f t="shared" si="13"/>
        <v>DJEČJI DOM VRBINA SISAK (7171)</v>
      </c>
      <c r="E408" s="249" t="s">
        <v>4455</v>
      </c>
      <c r="F408" s="249" t="s">
        <v>1724</v>
      </c>
      <c r="G408" s="250">
        <v>3313964</v>
      </c>
      <c r="H408" s="251" t="s">
        <v>4456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4457</v>
      </c>
      <c r="D409" s="249" t="str">
        <f t="shared" si="13"/>
        <v>DNEVNI CENTAR ZA REHABILITACIJU SLAVA RAŠKAJ (7376)</v>
      </c>
      <c r="E409" s="249" t="s">
        <v>4458</v>
      </c>
      <c r="F409" s="249" t="s">
        <v>320</v>
      </c>
      <c r="G409" s="250">
        <v>3321266</v>
      </c>
      <c r="H409" s="251" t="s">
        <v>4459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4460</v>
      </c>
      <c r="D410" s="249" t="str">
        <f t="shared" si="13"/>
        <v>DOM ZA ODRASLE OSOBE LOBOR-GRAD (7665)</v>
      </c>
      <c r="E410" s="249" t="s">
        <v>4461</v>
      </c>
      <c r="F410" s="249" t="s">
        <v>4462</v>
      </c>
      <c r="G410" s="250">
        <v>3126889</v>
      </c>
      <c r="H410" s="251" t="s">
        <v>4463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4464</v>
      </c>
      <c r="D411" s="249" t="str">
        <f t="shared" si="13"/>
        <v>DOM ZA DJECU I MLAĐE PUNOLJETNE OSOBE MASLINA, DUBROVNIK (7083)</v>
      </c>
      <c r="E411" s="249" t="s">
        <v>4465</v>
      </c>
      <c r="F411" s="249" t="s">
        <v>313</v>
      </c>
      <c r="G411" s="250">
        <v>3304167</v>
      </c>
      <c r="H411" s="251" t="s">
        <v>4466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4467</v>
      </c>
      <c r="D412" s="249" t="str">
        <f t="shared" si="13"/>
        <v>DOM ZA DJECU MAESTRAL SPLIT (7198)</v>
      </c>
      <c r="E412" s="249" t="s">
        <v>4468</v>
      </c>
      <c r="F412" s="249" t="s">
        <v>360</v>
      </c>
      <c r="G412" s="250">
        <v>3118606</v>
      </c>
      <c r="H412" s="251" t="s">
        <v>4469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4470</v>
      </c>
      <c r="D413" s="249" t="str">
        <f t="shared" si="13"/>
        <v>DOM ZA DJECU ZA MLAĐE I PUNOLJETNE OSOBE PULA (7155)</v>
      </c>
      <c r="E413" s="249" t="s">
        <v>4471</v>
      </c>
      <c r="F413" s="249" t="s">
        <v>306</v>
      </c>
      <c r="G413" s="250">
        <v>3203824</v>
      </c>
      <c r="H413" s="251" t="s">
        <v>4472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4473</v>
      </c>
      <c r="D414" s="249" t="str">
        <f t="shared" si="13"/>
        <v>DJEČJI DOM ZAGREB (7219)</v>
      </c>
      <c r="E414" s="249" t="s">
        <v>4474</v>
      </c>
      <c r="F414" s="249" t="s">
        <v>275</v>
      </c>
      <c r="G414" s="250">
        <v>3289745</v>
      </c>
      <c r="H414" s="251" t="s">
        <v>4475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4476</v>
      </c>
      <c r="D415" s="249" t="str">
        <f t="shared" si="13"/>
        <v>DOM ZA ODGOJ DJECE BEDEKOVČINA (7227)</v>
      </c>
      <c r="E415" s="249" t="s">
        <v>4477</v>
      </c>
      <c r="F415" s="249" t="s">
        <v>4478</v>
      </c>
      <c r="G415" s="250">
        <v>3016692</v>
      </c>
      <c r="H415" s="251" t="s">
        <v>4479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4480</v>
      </c>
      <c r="D416" s="249" t="str">
        <f t="shared" si="13"/>
        <v>DOM ZA ODGOJ DJECE I MLADEŽI KARLOVAC (7251)</v>
      </c>
      <c r="E416" s="249" t="s">
        <v>4481</v>
      </c>
      <c r="F416" s="249" t="s">
        <v>513</v>
      </c>
      <c r="G416" s="250">
        <v>3130576</v>
      </c>
      <c r="H416" s="251" t="s">
        <v>4482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4483</v>
      </c>
      <c r="D417" s="249" t="str">
        <f t="shared" si="13"/>
        <v>DOM ZA ODGOJ DJECE I MLADEŽI OSIJEK (7278)</v>
      </c>
      <c r="E417" s="249" t="s">
        <v>4484</v>
      </c>
      <c r="F417" s="249" t="s">
        <v>278</v>
      </c>
      <c r="G417" s="250">
        <v>3014428</v>
      </c>
      <c r="H417" s="251" t="s">
        <v>4485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4486</v>
      </c>
      <c r="D418" s="249" t="str">
        <f t="shared" si="13"/>
        <v>DOM ZA ODGOJ DJECE I MLADEŽI PULA (7286)</v>
      </c>
      <c r="E418" s="249" t="s">
        <v>4487</v>
      </c>
      <c r="F418" s="249" t="s">
        <v>306</v>
      </c>
      <c r="G418" s="250">
        <v>3203832</v>
      </c>
      <c r="H418" s="251" t="s">
        <v>4488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4489</v>
      </c>
      <c r="D419" s="249" t="str">
        <f t="shared" si="13"/>
        <v>DOM ZA ODGOJ DJECE I MLADEŽI RIJEKA (7294)</v>
      </c>
      <c r="E419" s="249" t="s">
        <v>4490</v>
      </c>
      <c r="F419" s="249" t="s">
        <v>320</v>
      </c>
      <c r="G419" s="250">
        <v>3321282</v>
      </c>
      <c r="H419" s="251" t="s">
        <v>4491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4492</v>
      </c>
      <c r="D420" s="249" t="str">
        <f t="shared" si="13"/>
        <v>DOM ZA ODGOJ DJECE I MLADEŽI ZADAR (7317)</v>
      </c>
      <c r="E420" s="249" t="s">
        <v>4493</v>
      </c>
      <c r="F420" s="249" t="s">
        <v>316</v>
      </c>
      <c r="G420" s="250">
        <v>3153037</v>
      </c>
      <c r="H420" s="251" t="s">
        <v>4494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4495</v>
      </c>
      <c r="D421" s="249" t="str">
        <f t="shared" si="13"/>
        <v>DOM ZA ODGOJ DJECE I MLADEŽI ZAGREB (7325)</v>
      </c>
      <c r="E421" s="249" t="s">
        <v>4496</v>
      </c>
      <c r="F421" s="249" t="s">
        <v>4497</v>
      </c>
      <c r="G421" s="250">
        <v>3207536</v>
      </c>
      <c r="H421" s="251" t="s">
        <v>4498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4499</v>
      </c>
      <c r="D422" s="249" t="str">
        <f t="shared" si="13"/>
        <v>DOM ZA ODRASLE OSOBE BIDRUŽICA (22283)</v>
      </c>
      <c r="E422" s="249" t="s">
        <v>4500</v>
      </c>
      <c r="F422" s="249" t="s">
        <v>4501</v>
      </c>
      <c r="G422" s="250">
        <v>1354248</v>
      </c>
      <c r="H422" s="251" t="s">
        <v>4502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4503</v>
      </c>
      <c r="D423" s="249" t="str">
        <f t="shared" si="13"/>
        <v>DOM ZA ODRASLE OSOBE BOROVA (7840)</v>
      </c>
      <c r="E423" s="249" t="s">
        <v>4504</v>
      </c>
      <c r="F423" s="249" t="s">
        <v>4505</v>
      </c>
      <c r="G423" s="250">
        <v>3105407</v>
      </c>
      <c r="H423" s="251" t="s">
        <v>4506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4507</v>
      </c>
      <c r="D424" s="249" t="str">
        <f t="shared" si="13"/>
        <v>DOM ZA ODRASLE OSOBE I REHABILITACIJU METKOVIĆ (26547)</v>
      </c>
      <c r="E424" s="249" t="s">
        <v>4296</v>
      </c>
      <c r="F424" s="249" t="s">
        <v>4297</v>
      </c>
      <c r="G424" s="250">
        <v>1831976</v>
      </c>
      <c r="H424" s="251" t="s">
        <v>4508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4509</v>
      </c>
      <c r="D425" s="249" t="str">
        <f t="shared" si="13"/>
        <v>DOM ZA ODRASLE OSOBE LJESKOVICA (7673)</v>
      </c>
      <c r="E425" s="249" t="s">
        <v>4510</v>
      </c>
      <c r="F425" s="249" t="s">
        <v>4511</v>
      </c>
      <c r="G425" s="250">
        <v>3346366</v>
      </c>
      <c r="H425" s="251" t="s">
        <v>4512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4513</v>
      </c>
      <c r="D426" s="249" t="str">
        <f t="shared" si="13"/>
        <v>DOM ZA ODRASLE OSOBE NUŠTAR (7729)</v>
      </c>
      <c r="E426" s="249" t="s">
        <v>4514</v>
      </c>
      <c r="F426" s="249" t="s">
        <v>4515</v>
      </c>
      <c r="G426" s="250">
        <v>3301451</v>
      </c>
      <c r="H426" s="251" t="s">
        <v>4516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4517</v>
      </c>
      <c r="D427" s="249" t="str">
        <f t="shared" si="13"/>
        <v>DOM ZA ODRASLE OSOBE OREHOVICA (7745)</v>
      </c>
      <c r="E427" s="249" t="s">
        <v>4518</v>
      </c>
      <c r="F427" s="249" t="s">
        <v>4519</v>
      </c>
      <c r="G427" s="250">
        <v>3110150</v>
      </c>
      <c r="H427" s="251" t="s">
        <v>4520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4521</v>
      </c>
      <c r="D428" s="249" t="str">
        <f t="shared" si="13"/>
        <v>DOM ZA ODRASLE OSOBE TURNIĆ (23569)</v>
      </c>
      <c r="E428" s="249" t="s">
        <v>4522</v>
      </c>
      <c r="F428" s="249" t="s">
        <v>320</v>
      </c>
      <c r="G428" s="250">
        <v>2848317</v>
      </c>
      <c r="H428" s="251" t="s">
        <v>4523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4524</v>
      </c>
      <c r="D429" s="249" t="str">
        <f t="shared" si="13"/>
        <v>DOM ZA ODRASLE OSOBE BJELOVAR (7544)</v>
      </c>
      <c r="E429" s="249" t="s">
        <v>4525</v>
      </c>
      <c r="F429" s="249" t="s">
        <v>3657</v>
      </c>
      <c r="G429" s="250">
        <v>3316998</v>
      </c>
      <c r="H429" s="251" t="s">
        <v>4526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4527</v>
      </c>
      <c r="D430" s="249" t="str">
        <f t="shared" si="13"/>
        <v>DOM ZA PSIHIČKI BOLESNE ODRASLE OSOBE BLATO (7569)</v>
      </c>
      <c r="E430" s="249" t="s">
        <v>4528</v>
      </c>
      <c r="F430" s="249" t="s">
        <v>4529</v>
      </c>
      <c r="G430" s="250">
        <v>3081192</v>
      </c>
      <c r="H430" s="251" t="s">
        <v>4530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4531</v>
      </c>
      <c r="D431" s="249" t="str">
        <f t="shared" si="13"/>
        <v>DOM ZA ODRASLE OSOBE JALŽABET (7624)</v>
      </c>
      <c r="E431" s="249" t="s">
        <v>4532</v>
      </c>
      <c r="F431" s="249" t="s">
        <v>4533</v>
      </c>
      <c r="G431" s="250">
        <v>3006441</v>
      </c>
      <c r="H431" s="251" t="s">
        <v>4534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4535</v>
      </c>
      <c r="D432" s="249" t="str">
        <f t="shared" si="13"/>
        <v>DOM ZA PSIHIČKI BOLESNE ODRASLE OSOBE MOTOVUN (7690)</v>
      </c>
      <c r="E432" s="249" t="s">
        <v>4536</v>
      </c>
      <c r="F432" s="249" t="s">
        <v>4537</v>
      </c>
      <c r="G432" s="250">
        <v>3089304</v>
      </c>
      <c r="H432" s="251" t="s">
        <v>4538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4539</v>
      </c>
      <c r="D433" s="249" t="str">
        <f t="shared" si="13"/>
        <v>DOM ZA ODRASLE OSOBE SV. FRANE ZADAR (7938)</v>
      </c>
      <c r="E433" s="249" t="s">
        <v>4540</v>
      </c>
      <c r="F433" s="249" t="s">
        <v>316</v>
      </c>
      <c r="G433" s="250">
        <v>3132226</v>
      </c>
      <c r="H433" s="251" t="s">
        <v>4541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4542</v>
      </c>
      <c r="D434" s="249" t="str">
        <f t="shared" si="13"/>
        <v>DOM ZA ODRASLE OSOBE "SVETA NEDJELJA" NEDEŠĆINA (7704)</v>
      </c>
      <c r="E434" s="249" t="s">
        <v>4543</v>
      </c>
      <c r="F434" s="249" t="s">
        <v>4544</v>
      </c>
      <c r="G434" s="250">
        <v>3075184</v>
      </c>
      <c r="H434" s="251" t="s">
        <v>4545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4546</v>
      </c>
      <c r="D435" s="249" t="str">
        <f t="shared" si="13"/>
        <v>DOM ZA PSIHIČKI BOLESNE ODRASLE OSOBE TROGIR (7866)</v>
      </c>
      <c r="E435" s="249" t="s">
        <v>4547</v>
      </c>
      <c r="F435" s="249" t="s">
        <v>4548</v>
      </c>
      <c r="G435" s="250">
        <v>3039200</v>
      </c>
      <c r="H435" s="251" t="s">
        <v>4549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4550</v>
      </c>
      <c r="D436" s="249" t="str">
        <f t="shared" si="13"/>
        <v>DOM ZA ODRASLE OSOBE VILA MARIA (23657)</v>
      </c>
      <c r="E436" s="249" t="s">
        <v>4551</v>
      </c>
      <c r="F436" s="249" t="s">
        <v>306</v>
      </c>
      <c r="G436" s="250">
        <v>1599585</v>
      </c>
      <c r="H436" s="251" t="s">
        <v>4552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4553</v>
      </c>
      <c r="D437" s="249" t="str">
        <f t="shared" si="13"/>
        <v>DOM ZA PSIHIČKI BOLESNE ODRASLE OSOBE ZAGREB (8051)</v>
      </c>
      <c r="E437" s="249" t="s">
        <v>4554</v>
      </c>
      <c r="F437" s="249" t="s">
        <v>275</v>
      </c>
      <c r="G437" s="250">
        <v>1354256</v>
      </c>
      <c r="H437" s="251" t="s">
        <v>4555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4556</v>
      </c>
      <c r="D438" s="249" t="str">
        <f t="shared" si="13"/>
        <v>DOM ZA ODRASLE OSOBE ZEMUNIK (22322)</v>
      </c>
      <c r="E438" s="249" t="s">
        <v>4557</v>
      </c>
      <c r="F438" s="249" t="s">
        <v>4558</v>
      </c>
      <c r="G438" s="250">
        <v>1364464</v>
      </c>
      <c r="H438" s="251" t="s">
        <v>4559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4560</v>
      </c>
      <c r="D439" s="249" t="str">
        <f t="shared" si="13"/>
        <v>DOM ZA STARIJE I TEŠKO BOLESNE ODRASLE OSOBE "MAJKA MARIJA PETKOVIĆ" (43327)</v>
      </c>
      <c r="E439" s="266" t="s">
        <v>4561</v>
      </c>
      <c r="F439" s="266" t="s">
        <v>4529</v>
      </c>
      <c r="G439" s="261" t="s">
        <v>4562</v>
      </c>
      <c r="H439" s="269" t="s">
        <v>4563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4564</v>
      </c>
      <c r="D440" s="249" t="str">
        <f t="shared" si="13"/>
        <v>DOM ZA STARIJE OSOBE OKLAJ (46052)</v>
      </c>
      <c r="E440" s="249" t="s">
        <v>4565</v>
      </c>
      <c r="F440" s="249" t="s">
        <v>4566</v>
      </c>
      <c r="G440" s="250">
        <v>1917790</v>
      </c>
      <c r="H440" s="251" t="s">
        <v>4567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4568</v>
      </c>
      <c r="D441" s="249" t="str">
        <f t="shared" si="13"/>
        <v>ODGOJNI DOM IVANEC (7243)</v>
      </c>
      <c r="E441" s="249" t="s">
        <v>4569</v>
      </c>
      <c r="F441" s="249" t="s">
        <v>4248</v>
      </c>
      <c r="G441" s="250">
        <v>3126013</v>
      </c>
      <c r="H441" s="251" t="s">
        <v>4570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4571</v>
      </c>
      <c r="D442" s="249" t="str">
        <f t="shared" si="13"/>
        <v>ODGOJNI DOM MALI LOŠINJ (7260)</v>
      </c>
      <c r="E442" s="249" t="s">
        <v>4572</v>
      </c>
      <c r="F442" s="249" t="s">
        <v>4177</v>
      </c>
      <c r="G442" s="250">
        <v>3040216</v>
      </c>
      <c r="H442" s="251" t="s">
        <v>4573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4574</v>
      </c>
      <c r="D443" s="249" t="str">
        <f t="shared" si="13"/>
        <v>MINISTARSTVO TURIZMA I SPORTA (43214)</v>
      </c>
      <c r="E443" s="243" t="s">
        <v>3829</v>
      </c>
      <c r="F443" s="243" t="s">
        <v>275</v>
      </c>
      <c r="G443" s="244">
        <v>2323427</v>
      </c>
      <c r="H443" s="245" t="s">
        <v>4575</v>
      </c>
    </row>
    <row r="444" spans="1:10" ht="15" customHeight="1">
      <c r="A444" s="235">
        <f t="shared" ref="A444:A507" si="14">+A443+1</f>
        <v>441</v>
      </c>
      <c r="B444" s="242" t="s">
        <v>4576</v>
      </c>
      <c r="C444" s="243" t="s">
        <v>4577</v>
      </c>
      <c r="D444" s="249" t="str">
        <f t="shared" si="13"/>
        <v>MINISTARSTVO ZDRAVSTVA (47107)</v>
      </c>
      <c r="E444" s="243" t="s">
        <v>4578</v>
      </c>
      <c r="F444" s="243" t="s">
        <v>275</v>
      </c>
      <c r="G444" s="244">
        <v>2830396</v>
      </c>
      <c r="H444" s="245" t="s">
        <v>4579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4580</v>
      </c>
      <c r="D445" s="249" t="str">
        <f t="shared" si="13"/>
        <v>KLINIČKA BOLNICA DUBRAVA (26571)</v>
      </c>
      <c r="E445" s="249" t="s">
        <v>4581</v>
      </c>
      <c r="F445" s="249" t="s">
        <v>275</v>
      </c>
      <c r="G445" s="250">
        <v>3799913</v>
      </c>
      <c r="H445" s="251" t="s">
        <v>4582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4583</v>
      </c>
      <c r="D446" s="249" t="str">
        <f t="shared" si="13"/>
        <v>KLINIČKA BOLNICA MERKUR (26387)</v>
      </c>
      <c r="E446" s="249" t="s">
        <v>4584</v>
      </c>
      <c r="F446" s="249" t="s">
        <v>275</v>
      </c>
      <c r="G446" s="250">
        <v>3279057</v>
      </c>
      <c r="H446" s="251" t="s">
        <v>4585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4586</v>
      </c>
      <c r="D447" s="249" t="str">
        <f t="shared" si="13"/>
        <v>KLINIČKI BOLNIČKI CENTAR OSIJEK (26400)</v>
      </c>
      <c r="E447" s="249" t="s">
        <v>4587</v>
      </c>
      <c r="F447" s="249" t="s">
        <v>278</v>
      </c>
      <c r="G447" s="250">
        <v>3018822</v>
      </c>
      <c r="H447" s="251" t="s">
        <v>4588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4589</v>
      </c>
      <c r="D448" s="249" t="str">
        <f t="shared" si="13"/>
        <v>KLINIČKI BOLNIČKI CENTAR RIJEKA (26379)</v>
      </c>
      <c r="E448" s="249" t="s">
        <v>4590</v>
      </c>
      <c r="F448" s="249" t="s">
        <v>320</v>
      </c>
      <c r="G448" s="250">
        <v>3368041</v>
      </c>
      <c r="H448" s="251" t="s">
        <v>4591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4592</v>
      </c>
      <c r="D449" s="249" t="str">
        <f t="shared" si="13"/>
        <v>KLINIČKI BOLNIČKI CENTAR SESTRE MILOSRDNICE (26395)</v>
      </c>
      <c r="E449" s="249" t="s">
        <v>4593</v>
      </c>
      <c r="F449" s="249" t="s">
        <v>275</v>
      </c>
      <c r="G449" s="250">
        <v>3208036</v>
      </c>
      <c r="H449" s="251" t="s">
        <v>4594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4595</v>
      </c>
      <c r="D450" s="249" t="str">
        <f t="shared" si="13"/>
        <v>KLINIČKI BOLNIČKI CENTAR SPLIT (26418)</v>
      </c>
      <c r="E450" s="249" t="s">
        <v>4596</v>
      </c>
      <c r="F450" s="249" t="s">
        <v>360</v>
      </c>
      <c r="G450" s="250">
        <v>242870</v>
      </c>
      <c r="H450" s="251" t="s">
        <v>4597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4598</v>
      </c>
      <c r="D451" s="249" t="str">
        <f t="shared" si="13"/>
        <v>KLINIČKI BOLNIČKI CENTAR ZAGREB (38069)</v>
      </c>
      <c r="E451" s="249" t="s">
        <v>4599</v>
      </c>
      <c r="F451" s="249" t="s">
        <v>275</v>
      </c>
      <c r="G451" s="250">
        <v>3270777</v>
      </c>
      <c r="H451" s="251" t="s">
        <v>4600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4601</v>
      </c>
      <c r="D452" s="249" t="str">
        <f t="shared" ref="D452:D515" si="15">C452&amp;" ("&amp;B452&amp;")"</f>
        <v>KLINIKA ZA DJEČJE BOLESTI ZAGREB (47893)</v>
      </c>
      <c r="E452" s="249" t="s">
        <v>4602</v>
      </c>
      <c r="F452" s="249" t="s">
        <v>275</v>
      </c>
      <c r="G452" s="250">
        <v>2874989</v>
      </c>
      <c r="H452" s="251" t="s">
        <v>4603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4604</v>
      </c>
      <c r="D453" s="249" t="str">
        <f t="shared" si="15"/>
        <v>KLINIKA ZA INFEKTIVNE BOLESTI DR. FRAN MIHALJEVIĆ (26459)</v>
      </c>
      <c r="E453" s="249" t="s">
        <v>4605</v>
      </c>
      <c r="F453" s="249" t="s">
        <v>275</v>
      </c>
      <c r="G453" s="250">
        <v>3270793</v>
      </c>
      <c r="H453" s="251" t="s">
        <v>4606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4607</v>
      </c>
      <c r="D454" s="249" t="str">
        <f t="shared" si="15"/>
        <v>KLINIKA ZA ORTOPEDIJU LOVRAN (26426)</v>
      </c>
      <c r="E454" s="249" t="s">
        <v>4608</v>
      </c>
      <c r="F454" s="249" t="s">
        <v>3967</v>
      </c>
      <c r="G454" s="250">
        <v>3090302</v>
      </c>
      <c r="H454" s="251" t="s">
        <v>4609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4610</v>
      </c>
      <c r="D455" s="249" t="str">
        <f t="shared" si="15"/>
        <v>NACIONALNA MEMORIJALNA BOLNICA VUKOVAR (38028)</v>
      </c>
      <c r="E455" s="266" t="s">
        <v>4611</v>
      </c>
      <c r="F455" s="266" t="s">
        <v>501</v>
      </c>
      <c r="G455" s="261" t="s">
        <v>4612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4613</v>
      </c>
      <c r="D456" s="249" t="str">
        <f t="shared" si="15"/>
        <v>DOM ZDRAVLJA MINISTARSTVA UNUTARNJIH POSLOVA REPUBLIKE HRVATSKE (38655)</v>
      </c>
      <c r="E456" s="249" t="s">
        <v>4614</v>
      </c>
      <c r="F456" s="249" t="s">
        <v>275</v>
      </c>
      <c r="G456" s="250">
        <v>3274314</v>
      </c>
      <c r="H456" s="251" t="s">
        <v>4615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4616</v>
      </c>
      <c r="D457" s="249" t="str">
        <f t="shared" si="15"/>
        <v>HRVATSKI ZAVOD ZA HITNU MEDICINU (44573)</v>
      </c>
      <c r="E457" s="249" t="s">
        <v>4617</v>
      </c>
      <c r="F457" s="249" t="s">
        <v>275</v>
      </c>
      <c r="G457" s="250">
        <v>2536145</v>
      </c>
      <c r="H457" s="251" t="s">
        <v>4618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4619</v>
      </c>
      <c r="D458" s="249" t="str">
        <f t="shared" si="15"/>
        <v>HRVATSKI ZAVOD ZA JAVNO ZDRAVSTVO (26346)</v>
      </c>
      <c r="E458" s="249" t="s">
        <v>4620</v>
      </c>
      <c r="F458" s="249" t="s">
        <v>275</v>
      </c>
      <c r="G458" s="250">
        <v>3270963</v>
      </c>
      <c r="H458" s="251" t="s">
        <v>4621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4622</v>
      </c>
      <c r="D459" s="249" t="str">
        <f t="shared" si="15"/>
        <v>HRVATSKI ZAVOD ZA TRANSFUZIJSKU MEDICINU (26354)</v>
      </c>
      <c r="E459" s="249" t="s">
        <v>4623</v>
      </c>
      <c r="F459" s="249" t="s">
        <v>275</v>
      </c>
      <c r="G459" s="250">
        <v>3281973</v>
      </c>
      <c r="H459" s="251" t="s">
        <v>4624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4625</v>
      </c>
      <c r="D460" s="249" t="str">
        <f t="shared" si="15"/>
        <v>IMUNOLOŠKI ZAVOD (23616)</v>
      </c>
      <c r="E460" s="249" t="s">
        <v>4626</v>
      </c>
      <c r="F460" s="249" t="s">
        <v>275</v>
      </c>
      <c r="G460" s="252" t="s">
        <v>4627</v>
      </c>
      <c r="H460" s="270" t="s">
        <v>4628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4629</v>
      </c>
      <c r="D461" s="249" t="str">
        <f t="shared" si="15"/>
        <v>HRVATSKA AKADEMIJA ZNANOSTI I UMJETNOSTI (21828)</v>
      </c>
      <c r="E461" s="243" t="s">
        <v>4630</v>
      </c>
      <c r="F461" s="243" t="s">
        <v>275</v>
      </c>
      <c r="G461" s="244">
        <v>3205207</v>
      </c>
      <c r="H461" s="245" t="s">
        <v>4631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4632</v>
      </c>
      <c r="D462" s="249" t="str">
        <f t="shared" si="15"/>
        <v>MINISTARSTVO PRAVOSUĐA I UPRAVE (51441)</v>
      </c>
      <c r="E462" s="243" t="s">
        <v>4633</v>
      </c>
      <c r="F462" s="243" t="s">
        <v>275</v>
      </c>
      <c r="G462" s="244">
        <v>5287260</v>
      </c>
      <c r="H462" s="245" t="s">
        <v>4634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4635</v>
      </c>
      <c r="D463" s="249" t="str">
        <f t="shared" si="15"/>
        <v>PRAVOSUDNA AKADEMIJA (45978)</v>
      </c>
      <c r="E463" s="249" t="s">
        <v>4633</v>
      </c>
      <c r="F463" s="249" t="s">
        <v>275</v>
      </c>
      <c r="G463" s="250" t="s">
        <v>4636</v>
      </c>
      <c r="H463" s="272" t="s">
        <v>4637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4638</v>
      </c>
      <c r="D464" s="249" t="str">
        <f t="shared" si="15"/>
        <v>CENTAR ZA DIJAGNOSTIKU U ZAGREBU (47668)</v>
      </c>
      <c r="E464" s="249" t="s">
        <v>4639</v>
      </c>
      <c r="F464" s="249" t="s">
        <v>1775</v>
      </c>
      <c r="G464" s="250" t="s">
        <v>4640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4641</v>
      </c>
      <c r="D465" s="249" t="str">
        <f t="shared" si="15"/>
        <v>CENTAR ZA IZOBRAZBU  (24086)</v>
      </c>
      <c r="E465" s="249" t="s">
        <v>4639</v>
      </c>
      <c r="F465" s="249" t="s">
        <v>275</v>
      </c>
      <c r="G465" s="250">
        <v>1740024</v>
      </c>
      <c r="H465" s="251" t="s">
        <v>4642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4643</v>
      </c>
      <c r="D466" s="249" t="str">
        <f t="shared" si="15"/>
        <v>KAZNIONICA U GLINI (20727)</v>
      </c>
      <c r="E466" s="249" t="s">
        <v>4644</v>
      </c>
      <c r="F466" s="249" t="s">
        <v>4229</v>
      </c>
      <c r="G466" s="250">
        <v>1149695</v>
      </c>
      <c r="H466" s="251" t="s">
        <v>4645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4646</v>
      </c>
      <c r="D467" s="249" t="str">
        <f t="shared" si="15"/>
        <v>KAZNIONICA U LEPOGLAVI (3164)</v>
      </c>
      <c r="E467" s="249" t="s">
        <v>4647</v>
      </c>
      <c r="F467" s="249" t="s">
        <v>4648</v>
      </c>
      <c r="G467" s="250">
        <v>3125971</v>
      </c>
      <c r="H467" s="251" t="s">
        <v>4649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4650</v>
      </c>
      <c r="D468" s="249" t="str">
        <f t="shared" si="15"/>
        <v>KAZNIONICA U LIPOVICI - POPOVAČA (3172)</v>
      </c>
      <c r="E468" s="249" t="s">
        <v>4651</v>
      </c>
      <c r="F468" s="249" t="s">
        <v>4652</v>
      </c>
      <c r="G468" s="250">
        <v>3331482</v>
      </c>
      <c r="H468" s="251" t="s">
        <v>4653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4654</v>
      </c>
      <c r="D469" s="249" t="str">
        <f t="shared" si="15"/>
        <v>KAZNIONICA U POŽEGI (50395)</v>
      </c>
      <c r="E469" s="249" t="s">
        <v>4655</v>
      </c>
      <c r="F469" s="249" t="s">
        <v>517</v>
      </c>
      <c r="G469" s="250">
        <v>4982495</v>
      </c>
      <c r="H469" s="251" t="s">
        <v>4656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4657</v>
      </c>
      <c r="D470" s="249" t="str">
        <f t="shared" si="15"/>
        <v>KAZNIONICA U TUROPOLJU (3197)</v>
      </c>
      <c r="E470" s="249" t="s">
        <v>4658</v>
      </c>
      <c r="F470" s="249" t="s">
        <v>3587</v>
      </c>
      <c r="G470" s="250">
        <v>3230015</v>
      </c>
      <c r="H470" s="251" t="s">
        <v>4659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4660</v>
      </c>
      <c r="D471" s="249" t="str">
        <f t="shared" si="15"/>
        <v>KAZNIONICA U VALTURI (3201)</v>
      </c>
      <c r="E471" s="249" t="s">
        <v>4661</v>
      </c>
      <c r="F471" s="249" t="s">
        <v>306</v>
      </c>
      <c r="G471" s="250">
        <v>3221784</v>
      </c>
      <c r="H471" s="251" t="s">
        <v>4662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4663</v>
      </c>
      <c r="D472" s="249" t="str">
        <f t="shared" si="15"/>
        <v>ODGOJNI ZAVOD TUROPOLJE (3156)</v>
      </c>
      <c r="E472" s="249" t="s">
        <v>4664</v>
      </c>
      <c r="F472" s="249" t="s">
        <v>3587</v>
      </c>
      <c r="G472" s="250">
        <v>3126498</v>
      </c>
      <c r="H472" s="251" t="s">
        <v>4665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4666</v>
      </c>
      <c r="D473" s="249" t="str">
        <f t="shared" si="15"/>
        <v>ODGOJNI ZAVOD U POŽEGI (46614)</v>
      </c>
      <c r="E473" s="249" t="s">
        <v>4655</v>
      </c>
      <c r="F473" s="249" t="s">
        <v>517</v>
      </c>
      <c r="G473" s="250">
        <v>3342719</v>
      </c>
      <c r="H473" s="251" t="s">
        <v>4667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4668</v>
      </c>
      <c r="D474" s="249" t="str">
        <f t="shared" si="15"/>
        <v>ZATVOR U BJELOVARU (3210)</v>
      </c>
      <c r="E474" s="249" t="s">
        <v>4669</v>
      </c>
      <c r="F474" s="249" t="s">
        <v>3657</v>
      </c>
      <c r="G474" s="250">
        <v>3331369</v>
      </c>
      <c r="H474" s="251" t="s">
        <v>4670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4671</v>
      </c>
      <c r="D475" s="249" t="str">
        <f t="shared" si="15"/>
        <v>ZATVOR U DUBROVNIKU  (3228)</v>
      </c>
      <c r="E475" s="249" t="s">
        <v>4672</v>
      </c>
      <c r="F475" s="249" t="s">
        <v>313</v>
      </c>
      <c r="G475" s="250">
        <v>3312062</v>
      </c>
      <c r="H475" s="251" t="s">
        <v>4673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4674</v>
      </c>
      <c r="D476" s="249" t="str">
        <f t="shared" si="15"/>
        <v>ZATVOR U GOSPIĆU (3236)</v>
      </c>
      <c r="E476" s="249" t="s">
        <v>4675</v>
      </c>
      <c r="F476" s="249" t="s">
        <v>509</v>
      </c>
      <c r="G476" s="250">
        <v>3345971</v>
      </c>
      <c r="H476" s="251" t="s">
        <v>4676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4677</v>
      </c>
      <c r="D477" s="249" t="str">
        <f t="shared" si="15"/>
        <v>ZATVOR U KARLOVCU (3244)</v>
      </c>
      <c r="E477" s="249" t="s">
        <v>4678</v>
      </c>
      <c r="F477" s="249" t="s">
        <v>513</v>
      </c>
      <c r="G477" s="250">
        <v>3141667</v>
      </c>
      <c r="H477" s="251" t="s">
        <v>4679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4680</v>
      </c>
      <c r="D478" s="249" t="str">
        <f t="shared" si="15"/>
        <v>ZATVOR U OSIJEKU (3252)</v>
      </c>
      <c r="E478" s="249" t="s">
        <v>4681</v>
      </c>
      <c r="F478" s="249" t="s">
        <v>278</v>
      </c>
      <c r="G478" s="250">
        <v>3055264</v>
      </c>
      <c r="H478" s="251" t="s">
        <v>4682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4683</v>
      </c>
      <c r="D479" s="249" t="str">
        <f t="shared" si="15"/>
        <v>ZATVOR U POŽEGI (50400)</v>
      </c>
      <c r="E479" s="249" t="s">
        <v>4684</v>
      </c>
      <c r="F479" s="249" t="s">
        <v>517</v>
      </c>
      <c r="G479" s="250">
        <v>4982533</v>
      </c>
      <c r="H479" s="251" t="s">
        <v>4685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4686</v>
      </c>
      <c r="D480" s="249" t="str">
        <f t="shared" si="15"/>
        <v>ZATVOR U PULI (3277)</v>
      </c>
      <c r="E480" s="249" t="s">
        <v>4687</v>
      </c>
      <c r="F480" s="249" t="s">
        <v>306</v>
      </c>
      <c r="G480" s="250">
        <v>3227693</v>
      </c>
      <c r="H480" s="251" t="s">
        <v>4688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4689</v>
      </c>
      <c r="D481" s="249" t="str">
        <f t="shared" si="15"/>
        <v>ZATVOR U RIJECI (3285)</v>
      </c>
      <c r="E481" s="249" t="s">
        <v>4690</v>
      </c>
      <c r="F481" s="249" t="s">
        <v>320</v>
      </c>
      <c r="G481" s="250">
        <v>3341640</v>
      </c>
      <c r="H481" s="251" t="s">
        <v>4691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4692</v>
      </c>
      <c r="D482" s="249" t="str">
        <f t="shared" si="15"/>
        <v>ZATVOR U SISKU (3293)</v>
      </c>
      <c r="E482" s="249" t="s">
        <v>4693</v>
      </c>
      <c r="F482" s="249" t="s">
        <v>1724</v>
      </c>
      <c r="G482" s="250">
        <v>3314707</v>
      </c>
      <c r="H482" s="251" t="s">
        <v>4694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4695</v>
      </c>
      <c r="D483" s="249" t="str">
        <f t="shared" si="15"/>
        <v>ZATVOR U SPLITU (3308)</v>
      </c>
      <c r="E483" s="249" t="s">
        <v>4696</v>
      </c>
      <c r="F483" s="249" t="s">
        <v>360</v>
      </c>
      <c r="G483" s="250">
        <v>3148262</v>
      </c>
      <c r="H483" s="251" t="s">
        <v>4697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4698</v>
      </c>
      <c r="D484" s="249" t="str">
        <f t="shared" si="15"/>
        <v>ZATVOR U ŠIBENIKU (3316)</v>
      </c>
      <c r="E484" s="249" t="s">
        <v>4699</v>
      </c>
      <c r="F484" s="249" t="s">
        <v>524</v>
      </c>
      <c r="G484" s="250">
        <v>3060870</v>
      </c>
      <c r="H484" s="251" t="s">
        <v>4700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4701</v>
      </c>
      <c r="D485" s="249" t="str">
        <f t="shared" si="15"/>
        <v>ZATVOR U VARAŽDINU (3324)</v>
      </c>
      <c r="E485" s="249" t="s">
        <v>4702</v>
      </c>
      <c r="F485" s="249" t="s">
        <v>445</v>
      </c>
      <c r="G485" s="250">
        <v>3048560</v>
      </c>
      <c r="H485" s="251" t="s">
        <v>4703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4704</v>
      </c>
      <c r="D486" s="249" t="str">
        <f t="shared" si="15"/>
        <v>ZATVOR U ZADRU (3332)</v>
      </c>
      <c r="E486" s="249" t="s">
        <v>4705</v>
      </c>
      <c r="F486" s="249" t="s">
        <v>316</v>
      </c>
      <c r="G486" s="250">
        <v>3159973</v>
      </c>
      <c r="H486" s="251" t="s">
        <v>4706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4707</v>
      </c>
      <c r="D487" s="249" t="str">
        <f t="shared" si="15"/>
        <v>ZATVOR U ZAGREBU (3349)</v>
      </c>
      <c r="E487" s="249" t="s">
        <v>4639</v>
      </c>
      <c r="F487" s="249" t="s">
        <v>275</v>
      </c>
      <c r="G487" s="250">
        <v>3226476</v>
      </c>
      <c r="H487" s="251" t="s">
        <v>4708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4709</v>
      </c>
      <c r="D488" s="249" t="str">
        <f t="shared" si="15"/>
        <v>ZATVORSKA BOLNICA U ZAGREBU (3148)</v>
      </c>
      <c r="E488" s="249" t="s">
        <v>4710</v>
      </c>
      <c r="F488" s="249" t="s">
        <v>275</v>
      </c>
      <c r="G488" s="250">
        <v>3283089</v>
      </c>
      <c r="H488" s="251" t="s">
        <v>4711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4712</v>
      </c>
      <c r="D489" s="249" t="str">
        <f t="shared" si="15"/>
        <v>VRHOVNI SUD REPUBLIKE HRVATSKE (3357)</v>
      </c>
      <c r="E489" s="249" t="s">
        <v>4713</v>
      </c>
      <c r="F489" s="249" t="s">
        <v>275</v>
      </c>
      <c r="G489" s="250">
        <v>3206050</v>
      </c>
      <c r="H489" s="251" t="s">
        <v>4714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4715</v>
      </c>
      <c r="D490" s="249" t="str">
        <f t="shared" si="15"/>
        <v>VISOKI TRGOVAČKI SUD REPUBLIKE HRVATSKE (3582)</v>
      </c>
      <c r="E490" s="249" t="s">
        <v>4716</v>
      </c>
      <c r="F490" s="249" t="s">
        <v>275</v>
      </c>
      <c r="G490" s="250">
        <v>3271064</v>
      </c>
      <c r="H490" s="251" t="s">
        <v>4717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4718</v>
      </c>
      <c r="D491" s="249" t="str">
        <f t="shared" si="15"/>
        <v>VISOKI UPRAVNI SUD REPUBLIKE HRVATSKE (20639)</v>
      </c>
      <c r="E491" s="249" t="s">
        <v>4719</v>
      </c>
      <c r="F491" s="249" t="s">
        <v>275</v>
      </c>
      <c r="G491" s="250">
        <v>3232719</v>
      </c>
      <c r="H491" s="251" t="s">
        <v>4720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4721</v>
      </c>
      <c r="D492" s="249" t="str">
        <f t="shared" si="15"/>
        <v>UPRAVNI SUD U OSIJEKU (47140)</v>
      </c>
      <c r="E492" s="249" t="s">
        <v>4722</v>
      </c>
      <c r="F492" s="249" t="s">
        <v>278</v>
      </c>
      <c r="G492" s="250">
        <v>2790416</v>
      </c>
      <c r="H492" s="251" t="s">
        <v>4723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4724</v>
      </c>
      <c r="D493" s="249" t="str">
        <f t="shared" si="15"/>
        <v>UPRAVNI SUD U RIJECI (47158)</v>
      </c>
      <c r="E493" s="249" t="s">
        <v>4725</v>
      </c>
      <c r="F493" s="249" t="s">
        <v>320</v>
      </c>
      <c r="G493" s="250">
        <v>2790424</v>
      </c>
      <c r="H493" s="251" t="s">
        <v>4726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4727</v>
      </c>
      <c r="D494" s="249" t="str">
        <f t="shared" si="15"/>
        <v>UPRAVNI SUD U SPLITU (47203)</v>
      </c>
      <c r="E494" s="249" t="s">
        <v>4728</v>
      </c>
      <c r="F494" s="249" t="s">
        <v>360</v>
      </c>
      <c r="G494" s="250">
        <v>2790432</v>
      </c>
      <c r="H494" s="251" t="s">
        <v>4729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4730</v>
      </c>
      <c r="D495" s="249" t="str">
        <f t="shared" si="15"/>
        <v>UPRAVNI SUD U ZAGREBU (47199)</v>
      </c>
      <c r="E495" s="249" t="s">
        <v>4731</v>
      </c>
      <c r="F495" s="249" t="s">
        <v>275</v>
      </c>
      <c r="G495" s="250">
        <v>2790467</v>
      </c>
      <c r="H495" s="251" t="s">
        <v>4732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4733</v>
      </c>
      <c r="D496" s="249" t="str">
        <f t="shared" si="15"/>
        <v>DRŽAVNO ODVJETNIŠTVO REPUBLIKE HRVATSKE (3365)</v>
      </c>
      <c r="E496" s="249" t="s">
        <v>4734</v>
      </c>
      <c r="F496" s="249" t="s">
        <v>275</v>
      </c>
      <c r="G496" s="250">
        <v>3277151</v>
      </c>
      <c r="H496" s="251" t="s">
        <v>4735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4736</v>
      </c>
      <c r="D497" s="249" t="str">
        <f t="shared" si="15"/>
        <v>DRŽAVNO ODVJETNIČKO VIJEĆE (47287)</v>
      </c>
      <c r="E497" s="249" t="s">
        <v>4633</v>
      </c>
      <c r="F497" s="249" t="s">
        <v>275</v>
      </c>
      <c r="G497" s="250">
        <v>2797712</v>
      </c>
      <c r="H497" s="251" t="s">
        <v>4737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4738</v>
      </c>
      <c r="D498" s="249" t="str">
        <f t="shared" si="15"/>
        <v>DRŽAVNO SUDBENO VIJEĆE (47295)</v>
      </c>
      <c r="E498" s="249" t="s">
        <v>4739</v>
      </c>
      <c r="F498" s="249" t="s">
        <v>275</v>
      </c>
      <c r="G498" s="250">
        <v>2747987</v>
      </c>
      <c r="H498" s="251" t="s">
        <v>4740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4741</v>
      </c>
      <c r="D499" s="249" t="str">
        <f t="shared" si="15"/>
        <v>VISOKI PREKRŠAJNII SUD REPUBLIKE HRVATSKE (3381)</v>
      </c>
      <c r="E499" s="249" t="s">
        <v>4742</v>
      </c>
      <c r="F499" s="249" t="s">
        <v>275</v>
      </c>
      <c r="G499" s="250">
        <v>3206068</v>
      </c>
      <c r="H499" s="251" t="s">
        <v>4743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4744</v>
      </c>
      <c r="D500" s="249" t="str">
        <f t="shared" si="15"/>
        <v>VISOKI KAZNENI SUD REPUBLIKE HRVATSKE (50928)</v>
      </c>
      <c r="E500" s="249" t="s">
        <v>4745</v>
      </c>
      <c r="F500" s="249" t="s">
        <v>275</v>
      </c>
      <c r="G500" s="250">
        <v>5090890</v>
      </c>
      <c r="H500" s="251" t="s">
        <v>4746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4747</v>
      </c>
      <c r="D501" s="249" t="str">
        <f t="shared" si="15"/>
        <v>ŽUPANIJSKI SUD U BJELOVARU (20743)</v>
      </c>
      <c r="E501" s="249" t="s">
        <v>4748</v>
      </c>
      <c r="F501" s="249" t="s">
        <v>3657</v>
      </c>
      <c r="G501" s="250">
        <v>3308677</v>
      </c>
      <c r="H501" s="251" t="s">
        <v>4749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4750</v>
      </c>
      <c r="D502" s="249" t="str">
        <f t="shared" si="15"/>
        <v>ŽUPANIJSKI SUD U DUBROVNIKU (3390)</v>
      </c>
      <c r="E502" s="249" t="s">
        <v>4751</v>
      </c>
      <c r="F502" s="249" t="s">
        <v>313</v>
      </c>
      <c r="G502" s="250">
        <v>3304680</v>
      </c>
      <c r="H502" s="251" t="s">
        <v>4752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4753</v>
      </c>
      <c r="D503" s="249" t="str">
        <f t="shared" si="15"/>
        <v>ŽUPANIJSKI SUD U KARLOVCU (3412)</v>
      </c>
      <c r="E503" s="249" t="s">
        <v>4754</v>
      </c>
      <c r="F503" s="249" t="s">
        <v>513</v>
      </c>
      <c r="G503" s="250">
        <v>3123502</v>
      </c>
      <c r="H503" s="251" t="s">
        <v>4755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4756</v>
      </c>
      <c r="D504" s="249" t="str">
        <f t="shared" si="15"/>
        <v>ŽUPANIJSKI SUD U OSIJEKU (3429)</v>
      </c>
      <c r="E504" s="249" t="s">
        <v>4757</v>
      </c>
      <c r="F504" s="249" t="s">
        <v>278</v>
      </c>
      <c r="G504" s="250">
        <v>3014819</v>
      </c>
      <c r="H504" s="251" t="s">
        <v>4758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4759</v>
      </c>
      <c r="D505" s="249" t="str">
        <f t="shared" si="15"/>
        <v>ŽUPANIJSKI SUD U PULI - POLA (3445)</v>
      </c>
      <c r="E505" s="249" t="s">
        <v>4760</v>
      </c>
      <c r="F505" s="249" t="s">
        <v>4761</v>
      </c>
      <c r="G505" s="250">
        <v>3204138</v>
      </c>
      <c r="H505" s="251" t="s">
        <v>4762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4763</v>
      </c>
      <c r="D506" s="249" t="str">
        <f t="shared" si="15"/>
        <v>ŽUPANIJSKI SUD U RIJECI (3453)</v>
      </c>
      <c r="E506" s="249" t="s">
        <v>4764</v>
      </c>
      <c r="F506" s="249" t="s">
        <v>320</v>
      </c>
      <c r="G506" s="250">
        <v>3321401</v>
      </c>
      <c r="H506" s="251" t="s">
        <v>4765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4766</v>
      </c>
      <c r="D507" s="249" t="str">
        <f t="shared" si="15"/>
        <v>ŽUPANIJSKI SUD U SISKU (3461)</v>
      </c>
      <c r="E507" s="249" t="s">
        <v>4767</v>
      </c>
      <c r="F507" s="249" t="s">
        <v>1724</v>
      </c>
      <c r="G507" s="250">
        <v>3314731</v>
      </c>
      <c r="H507" s="251" t="s">
        <v>4768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4769</v>
      </c>
      <c r="D508" s="249" t="str">
        <f t="shared" si="15"/>
        <v>ŽUPANIJSKI SUD U SLAVONSKOM BRODU (20778)</v>
      </c>
      <c r="E508" s="249" t="s">
        <v>4770</v>
      </c>
      <c r="F508" s="249" t="s">
        <v>1769</v>
      </c>
      <c r="G508" s="250">
        <v>1228226</v>
      </c>
      <c r="H508" s="251" t="s">
        <v>4771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4772</v>
      </c>
      <c r="D509" s="249" t="str">
        <f t="shared" si="15"/>
        <v>ŽUPANIJSKI SUD U SPLITU (3470)</v>
      </c>
      <c r="E509" s="249" t="s">
        <v>4773</v>
      </c>
      <c r="F509" s="249" t="s">
        <v>360</v>
      </c>
      <c r="G509" s="250">
        <v>3118673</v>
      </c>
      <c r="H509" s="251" t="s">
        <v>4774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4775</v>
      </c>
      <c r="D510" s="249" t="str">
        <f t="shared" si="15"/>
        <v>ŽUPANIJSKI SUD U ŠIBENIKU (20786)</v>
      </c>
      <c r="E510" s="249" t="s">
        <v>4776</v>
      </c>
      <c r="F510" s="249" t="s">
        <v>524</v>
      </c>
      <c r="G510" s="250">
        <v>3019799</v>
      </c>
      <c r="H510" s="251" t="s">
        <v>4777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4778</v>
      </c>
      <c r="D511" s="249" t="str">
        <f t="shared" si="15"/>
        <v>ŽUPANIJSKI SUD U VARAŽDINU (3488)</v>
      </c>
      <c r="E511" s="249" t="s">
        <v>4392</v>
      </c>
      <c r="F511" s="249" t="s">
        <v>445</v>
      </c>
      <c r="G511" s="250">
        <v>3006719</v>
      </c>
      <c r="H511" s="251" t="s">
        <v>4779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4780</v>
      </c>
      <c r="D512" s="249" t="str">
        <f t="shared" si="15"/>
        <v>ŽUPANIJSKI SUD U VELIKOJ GORICI (23421)</v>
      </c>
      <c r="E512" s="249" t="s">
        <v>4781</v>
      </c>
      <c r="F512" s="249" t="s">
        <v>3587</v>
      </c>
      <c r="G512" s="250">
        <v>1476351</v>
      </c>
      <c r="H512" s="251" t="s">
        <v>4782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4783</v>
      </c>
      <c r="D513" s="249" t="str">
        <f t="shared" si="15"/>
        <v>ŽUPANIJSKI SUD U VUKOVARU (20809)</v>
      </c>
      <c r="E513" s="249" t="s">
        <v>4784</v>
      </c>
      <c r="F513" s="249" t="s">
        <v>501</v>
      </c>
      <c r="G513" s="250">
        <v>1210696</v>
      </c>
      <c r="H513" s="251" t="s">
        <v>4785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4786</v>
      </c>
      <c r="D514" s="249" t="str">
        <f t="shared" si="15"/>
        <v>ŽUPANIJSKI SUD U ZADRU (3496)</v>
      </c>
      <c r="E514" s="249" t="s">
        <v>4787</v>
      </c>
      <c r="F514" s="249" t="s">
        <v>316</v>
      </c>
      <c r="G514" s="250">
        <v>3142434</v>
      </c>
      <c r="H514" s="251" t="s">
        <v>4788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4789</v>
      </c>
      <c r="D515" s="249" t="str">
        <f t="shared" si="15"/>
        <v>ŽUPANIJSKI SUD U ZAGREBU (3507)</v>
      </c>
      <c r="E515" s="249" t="s">
        <v>4745</v>
      </c>
      <c r="F515" s="249" t="s">
        <v>275</v>
      </c>
      <c r="G515" s="250">
        <v>3206076</v>
      </c>
      <c r="H515" s="251" t="s">
        <v>4790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4791</v>
      </c>
      <c r="D516" s="249" t="str">
        <f t="shared" ref="D516:D568" si="17">C516&amp;" ("&amp;B516&amp;")"</f>
        <v>TRGOVAČKI SUD U BJELOVARU (3515)</v>
      </c>
      <c r="E516" s="249" t="s">
        <v>4792</v>
      </c>
      <c r="F516" s="249" t="s">
        <v>3657</v>
      </c>
      <c r="G516" s="250">
        <v>3333299</v>
      </c>
      <c r="H516" s="251" t="s">
        <v>4793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4794</v>
      </c>
      <c r="D517" s="249" t="str">
        <f t="shared" si="17"/>
        <v>TRGOVAČKI SUD U DUBROVNIKU (50598)</v>
      </c>
      <c r="E517" s="249" t="s">
        <v>4795</v>
      </c>
      <c r="F517" s="249" t="s">
        <v>313</v>
      </c>
      <c r="G517" s="252" t="s">
        <v>4796</v>
      </c>
      <c r="H517" s="251" t="s">
        <v>4797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4798</v>
      </c>
      <c r="D518" s="249" t="str">
        <f t="shared" si="17"/>
        <v>TRGOVAČKI SUD U OSIJEKU (3531)</v>
      </c>
      <c r="E518" s="249" t="s">
        <v>4799</v>
      </c>
      <c r="F518" s="249" t="s">
        <v>278</v>
      </c>
      <c r="G518" s="250">
        <v>3014797</v>
      </c>
      <c r="H518" s="251" t="s">
        <v>4800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4801</v>
      </c>
      <c r="D519" s="249" t="str">
        <f t="shared" si="17"/>
        <v>TRGOVAČKI SUD U PAZINU (48752)</v>
      </c>
      <c r="E519" s="249" t="s">
        <v>4802</v>
      </c>
      <c r="F519" s="249" t="s">
        <v>3673</v>
      </c>
      <c r="G519" s="250">
        <v>4344677</v>
      </c>
      <c r="H519" s="251" t="s">
        <v>4803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4804</v>
      </c>
      <c r="D520" s="249" t="str">
        <f t="shared" si="17"/>
        <v>TRGOVAČKI SUD U RIJECI (3540)</v>
      </c>
      <c r="E520" s="249" t="s">
        <v>4805</v>
      </c>
      <c r="F520" s="249" t="s">
        <v>320</v>
      </c>
      <c r="G520" s="250">
        <v>3321410</v>
      </c>
      <c r="H520" s="251" t="s">
        <v>4806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4807</v>
      </c>
      <c r="D521" s="249" t="str">
        <f t="shared" si="17"/>
        <v>TRGOVAČKI SUD U SPLITU (3566)</v>
      </c>
      <c r="E521" s="249" t="s">
        <v>4808</v>
      </c>
      <c r="F521" s="249" t="s">
        <v>360</v>
      </c>
      <c r="G521" s="250">
        <v>3119505</v>
      </c>
      <c r="H521" s="251" t="s">
        <v>4809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4810</v>
      </c>
      <c r="D522" s="249" t="str">
        <f t="shared" si="17"/>
        <v>TRGOVAČKI SUD U VARAŽDINU (3574)</v>
      </c>
      <c r="E522" s="249" t="s">
        <v>4392</v>
      </c>
      <c r="F522" s="249" t="s">
        <v>4811</v>
      </c>
      <c r="G522" s="250">
        <v>3365042</v>
      </c>
      <c r="H522" s="251" t="s">
        <v>4812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4813</v>
      </c>
      <c r="D523" s="249" t="str">
        <f t="shared" si="17"/>
        <v>TRGOVAČKI SUD U ZADRU (23405)</v>
      </c>
      <c r="E523" s="249" t="s">
        <v>4814</v>
      </c>
      <c r="F523" s="249" t="s">
        <v>316</v>
      </c>
      <c r="G523" s="250">
        <v>1476793</v>
      </c>
      <c r="H523" s="251" t="s">
        <v>4815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4816</v>
      </c>
      <c r="D524" s="249" t="str">
        <f t="shared" si="17"/>
        <v>TRGOVAČKI SUD U ZAGREBU (20735)</v>
      </c>
      <c r="E524" s="249" t="s">
        <v>4817</v>
      </c>
      <c r="F524" s="249" t="s">
        <v>275</v>
      </c>
      <c r="G524" s="250">
        <v>3206092</v>
      </c>
      <c r="H524" s="251" t="s">
        <v>4818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4819</v>
      </c>
      <c r="D525" s="249" t="str">
        <f t="shared" si="17"/>
        <v>ŽUPANIJSKO DRŽAVNO ODVJETNIŠTVO U BJELOVARU (20647)</v>
      </c>
      <c r="E525" s="249" t="s">
        <v>4820</v>
      </c>
      <c r="F525" s="249" t="s">
        <v>3657</v>
      </c>
      <c r="G525" s="250">
        <v>3308685</v>
      </c>
      <c r="H525" s="251" t="s">
        <v>4821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4822</v>
      </c>
      <c r="D526" s="249" t="str">
        <f t="shared" si="17"/>
        <v>ŽUPANIJSKO DRŽAVNO ODVJETNIŠTVO U DUBROVNIKU (3599)</v>
      </c>
      <c r="E526" s="249" t="s">
        <v>4795</v>
      </c>
      <c r="F526" s="249" t="s">
        <v>313</v>
      </c>
      <c r="G526" s="250">
        <v>3304698</v>
      </c>
      <c r="H526" s="251" t="s">
        <v>4823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4824</v>
      </c>
      <c r="D527" s="249" t="str">
        <f t="shared" si="17"/>
        <v>ŽUPANIJSKO DRŽAVNO ODVJETNIŠTVO U KARLOVCU (3611)</v>
      </c>
      <c r="E527" s="249" t="s">
        <v>4754</v>
      </c>
      <c r="F527" s="249" t="s">
        <v>513</v>
      </c>
      <c r="G527" s="250">
        <v>3123545</v>
      </c>
      <c r="H527" s="251" t="s">
        <v>4825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4826</v>
      </c>
      <c r="D528" s="249" t="str">
        <f t="shared" si="17"/>
        <v>ŽUPANIJSKO DRŽAVNO ODVJETNIŠTVO U OSIJEKU (3620)</v>
      </c>
      <c r="E528" s="249" t="s">
        <v>4827</v>
      </c>
      <c r="F528" s="249" t="s">
        <v>278</v>
      </c>
      <c r="G528" s="250">
        <v>3014835</v>
      </c>
      <c r="H528" s="251" t="s">
        <v>4828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4829</v>
      </c>
      <c r="D529" s="249" t="str">
        <f t="shared" si="17"/>
        <v>ŽUPANIJSKO DRŽAVNO ODVJETNIŠTVO U PULI - POLA (3646)</v>
      </c>
      <c r="E529" s="249" t="s">
        <v>4830</v>
      </c>
      <c r="F529" s="249" t="s">
        <v>306</v>
      </c>
      <c r="G529" s="250">
        <v>3204154</v>
      </c>
      <c r="H529" s="251" t="s">
        <v>4831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4832</v>
      </c>
      <c r="D530" s="249" t="str">
        <f t="shared" si="17"/>
        <v>ŽUPANIJSKO DRŽAVNO ODVJETNIŠTVO U RIJECI (3654)</v>
      </c>
      <c r="E530" s="249" t="s">
        <v>4833</v>
      </c>
      <c r="F530" s="249" t="s">
        <v>320</v>
      </c>
      <c r="G530" s="250">
        <v>3332101</v>
      </c>
      <c r="H530" s="251" t="s">
        <v>4834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4835</v>
      </c>
      <c r="D531" s="249" t="str">
        <f t="shared" si="17"/>
        <v>ŽUPANIJSKO DRŽAVNO ODVJETNIŠTVO U SISKU (3662)</v>
      </c>
      <c r="E531" s="249" t="s">
        <v>4836</v>
      </c>
      <c r="F531" s="249" t="s">
        <v>1724</v>
      </c>
      <c r="G531" s="250">
        <v>3314758</v>
      </c>
      <c r="H531" s="251" t="s">
        <v>4837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4838</v>
      </c>
      <c r="D532" s="249" t="str">
        <f t="shared" si="17"/>
        <v>ŽUPANIJSKO DRŽAVNO ODVJETNIŠTVO U SLAVONSKOM BRODU (23456)</v>
      </c>
      <c r="E532" s="249" t="s">
        <v>4839</v>
      </c>
      <c r="F532" s="249" t="s">
        <v>1769</v>
      </c>
      <c r="G532" s="250">
        <v>1490141</v>
      </c>
      <c r="H532" s="251" t="s">
        <v>4840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4841</v>
      </c>
      <c r="D533" s="249" t="str">
        <f t="shared" si="17"/>
        <v>ŽUPANIJSKO DRŽAVNO ODVJETNIŠTVO U SPLITU (3679)</v>
      </c>
      <c r="E533" s="249" t="s">
        <v>4842</v>
      </c>
      <c r="F533" s="249" t="s">
        <v>360</v>
      </c>
      <c r="G533" s="250">
        <v>3118681</v>
      </c>
      <c r="H533" s="251" t="s">
        <v>4843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4844</v>
      </c>
      <c r="D534" s="249" t="str">
        <f t="shared" si="17"/>
        <v>ŽUPANIJSKO DRŽAVNO ODVJETNIŠTVO U ŠIBENIKU (3687)</v>
      </c>
      <c r="E534" s="249" t="s">
        <v>4776</v>
      </c>
      <c r="F534" s="249" t="s">
        <v>524</v>
      </c>
      <c r="G534" s="250">
        <v>3023508</v>
      </c>
      <c r="H534" s="251" t="s">
        <v>4845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4846</v>
      </c>
      <c r="D535" s="249" t="str">
        <f t="shared" si="17"/>
        <v>ŽUPANIJSKO DRŽAVNO ODVJETNIŠTVO U VARAŽDINU (3695)</v>
      </c>
      <c r="E535" s="249" t="s">
        <v>4392</v>
      </c>
      <c r="F535" s="249" t="s">
        <v>445</v>
      </c>
      <c r="G535" s="250">
        <v>3006743</v>
      </c>
      <c r="H535" s="251" t="s">
        <v>4847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4848</v>
      </c>
      <c r="D536" s="249" t="str">
        <f t="shared" si="17"/>
        <v>ŽUPANIJSKO DRŽAVNO ODVJETNIŠTVO U VELIKOJ GORICI (23807)</v>
      </c>
      <c r="E536" s="249" t="s">
        <v>4849</v>
      </c>
      <c r="F536" s="249" t="s">
        <v>3587</v>
      </c>
      <c r="G536" s="250">
        <v>1693646</v>
      </c>
      <c r="H536" s="251" t="s">
        <v>4850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4851</v>
      </c>
      <c r="D537" s="249" t="str">
        <f t="shared" si="17"/>
        <v>ŽUPANIJSKO DRŽAVNO ODVJETNIŠTVO U VUKOVARU (21949)</v>
      </c>
      <c r="E537" s="249" t="s">
        <v>4852</v>
      </c>
      <c r="F537" s="249" t="s">
        <v>501</v>
      </c>
      <c r="G537" s="250">
        <v>1312278</v>
      </c>
      <c r="H537" s="251" t="s">
        <v>4853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4854</v>
      </c>
      <c r="D538" s="249" t="str">
        <f t="shared" si="17"/>
        <v>ŽUPANIJSKO DRŽAVNO ODVJETNIŠTVO U ZADRU (3700)</v>
      </c>
      <c r="E538" s="249" t="s">
        <v>4787</v>
      </c>
      <c r="F538" s="249" t="s">
        <v>316</v>
      </c>
      <c r="G538" s="250">
        <v>3142469</v>
      </c>
      <c r="H538" s="251" t="s">
        <v>4855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4856</v>
      </c>
      <c r="D539" s="249" t="str">
        <f t="shared" si="17"/>
        <v>ŽUPANIJSKO DRŽAVNO ODVJETNIŠTVO U ZAGREBU (3718)</v>
      </c>
      <c r="E539" s="249" t="s">
        <v>4857</v>
      </c>
      <c r="F539" s="249" t="s">
        <v>275</v>
      </c>
      <c r="G539" s="250">
        <v>3277143</v>
      </c>
      <c r="H539" s="251" t="s">
        <v>4858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4859</v>
      </c>
      <c r="D540" s="249" t="str">
        <f t="shared" si="17"/>
        <v>OPĆINSKI GRAĐANSKI SUD U ZAGREBU (42910)</v>
      </c>
      <c r="E540" s="249" t="s">
        <v>4860</v>
      </c>
      <c r="F540" s="249" t="s">
        <v>275</v>
      </c>
      <c r="G540" s="250">
        <v>2279215</v>
      </c>
      <c r="H540" s="251" t="s">
        <v>4861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4862</v>
      </c>
      <c r="D541" s="249" t="str">
        <f t="shared" si="17"/>
        <v>OPĆINSKI KAZNENI SUD U ZAGREBU (42928)</v>
      </c>
      <c r="E541" s="249" t="s">
        <v>4863</v>
      </c>
      <c r="F541" s="249" t="s">
        <v>275</v>
      </c>
      <c r="G541" s="250">
        <v>2279223</v>
      </c>
      <c r="H541" s="251" t="s">
        <v>4864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4865</v>
      </c>
      <c r="D542" s="249" t="str">
        <f t="shared" si="17"/>
        <v>OPĆINSKI PREKRŠAJNI SUD U SPLITU (20622)</v>
      </c>
      <c r="E542" s="249" t="s">
        <v>4866</v>
      </c>
      <c r="F542" s="249" t="s">
        <v>360</v>
      </c>
      <c r="G542" s="250">
        <v>3133800</v>
      </c>
      <c r="H542" s="251" t="s">
        <v>4867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4868</v>
      </c>
      <c r="D543" s="249" t="str">
        <f t="shared" si="17"/>
        <v>OPĆINSKI PREKRŠAJNI SUD U ZAGREBU (20454)</v>
      </c>
      <c r="E543" s="249" t="s">
        <v>4869</v>
      </c>
      <c r="F543" s="249" t="s">
        <v>275</v>
      </c>
      <c r="G543" s="250">
        <v>3206041</v>
      </c>
      <c r="H543" s="251" t="s">
        <v>4870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4871</v>
      </c>
      <c r="D544" s="249" t="str">
        <f t="shared" si="17"/>
        <v>OPĆINSKI RADNI SUD U ZAGREBU (46841)</v>
      </c>
      <c r="E544" s="249" t="s">
        <v>4860</v>
      </c>
      <c r="F544" s="249" t="s">
        <v>275</v>
      </c>
      <c r="G544" s="250">
        <v>2808285</v>
      </c>
      <c r="H544" s="251" t="s">
        <v>4872</v>
      </c>
    </row>
    <row r="545" spans="1:10" ht="15" customHeight="1">
      <c r="A545" s="247">
        <f t="shared" si="16"/>
        <v>542</v>
      </c>
      <c r="B545" s="248">
        <v>3742</v>
      </c>
      <c r="C545" s="249" t="s">
        <v>4873</v>
      </c>
      <c r="D545" s="249" t="str">
        <f t="shared" si="17"/>
        <v>OPĆINSKI SUD U BJELOVARU (3742)</v>
      </c>
      <c r="E545" s="249" t="s">
        <v>4874</v>
      </c>
      <c r="F545" s="249" t="s">
        <v>3657</v>
      </c>
      <c r="G545" s="250">
        <v>3317072</v>
      </c>
      <c r="H545" s="251" t="s">
        <v>4875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4876</v>
      </c>
      <c r="D546" s="249" t="str">
        <f t="shared" si="17"/>
        <v>OPĆINSKI SUD U CRIKVENICI (50514)</v>
      </c>
      <c r="E546" s="249" t="s">
        <v>4877</v>
      </c>
      <c r="F546" s="249" t="s">
        <v>4081</v>
      </c>
      <c r="G546" s="252" t="s">
        <v>4878</v>
      </c>
      <c r="H546" s="251" t="s">
        <v>4879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4880</v>
      </c>
      <c r="D547" s="249" t="str">
        <f t="shared" si="17"/>
        <v>OPĆINSKI SUD U ČAKOVCU (3783)</v>
      </c>
      <c r="E547" s="249" t="s">
        <v>4881</v>
      </c>
      <c r="F547" s="249" t="s">
        <v>494</v>
      </c>
      <c r="G547" s="250">
        <v>3110761</v>
      </c>
      <c r="H547" s="251" t="s">
        <v>4882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4883</v>
      </c>
      <c r="D548" s="249" t="str">
        <f t="shared" si="17"/>
        <v>OPĆINSKI SUD U DUBROVNIKU (3847)</v>
      </c>
      <c r="E548" s="249" t="s">
        <v>4795</v>
      </c>
      <c r="F548" s="249" t="s">
        <v>313</v>
      </c>
      <c r="G548" s="250">
        <v>3304671</v>
      </c>
      <c r="H548" s="251" t="s">
        <v>4884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4885</v>
      </c>
      <c r="D549" s="249" t="str">
        <f t="shared" si="17"/>
        <v>OPĆINSKI SUD U ĐAKOVU (50522)</v>
      </c>
      <c r="E549" s="249" t="s">
        <v>4886</v>
      </c>
      <c r="F549" s="249" t="s">
        <v>299</v>
      </c>
      <c r="G549" s="252" t="s">
        <v>4887</v>
      </c>
      <c r="H549" s="251" t="s">
        <v>4888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4889</v>
      </c>
      <c r="D550" s="249" t="str">
        <f t="shared" si="17"/>
        <v>OPĆINSKI SUD U GOSPIĆU (3919)</v>
      </c>
      <c r="E550" s="249" t="s">
        <v>4890</v>
      </c>
      <c r="F550" s="249" t="s">
        <v>509</v>
      </c>
      <c r="G550" s="250">
        <v>3315886</v>
      </c>
      <c r="H550" s="251" t="s">
        <v>4891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4892</v>
      </c>
      <c r="D551" s="249" t="str">
        <f t="shared" si="17"/>
        <v>OPĆINSKI SUD U KARLOVCU (20892)</v>
      </c>
      <c r="E551" s="249" t="s">
        <v>4754</v>
      </c>
      <c r="F551" s="249" t="s">
        <v>513</v>
      </c>
      <c r="G551" s="250">
        <v>3123499</v>
      </c>
      <c r="H551" s="251" t="s">
        <v>4893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4894</v>
      </c>
      <c r="D552" s="249" t="str">
        <f t="shared" si="17"/>
        <v>OPĆINSKI SUD U KOPRIVNICI (3994)</v>
      </c>
      <c r="E552" s="249" t="s">
        <v>4895</v>
      </c>
      <c r="F552" s="249" t="s">
        <v>309</v>
      </c>
      <c r="G552" s="250">
        <v>3010805</v>
      </c>
      <c r="H552" s="251" t="s">
        <v>4896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4897</v>
      </c>
      <c r="D553" s="249" t="str">
        <f t="shared" si="17"/>
        <v>OPĆINSKI SUD U KUTINI (50539)</v>
      </c>
      <c r="E553" s="249" t="s">
        <v>4898</v>
      </c>
      <c r="F553" s="249" t="s">
        <v>4282</v>
      </c>
      <c r="G553" s="252" t="s">
        <v>4899</v>
      </c>
      <c r="H553" s="251" t="s">
        <v>4900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4901</v>
      </c>
      <c r="D554" s="249" t="str">
        <f t="shared" si="17"/>
        <v>OPĆINSKI SUD U MAKARSKOJ (50547)</v>
      </c>
      <c r="E554" s="249" t="s">
        <v>4902</v>
      </c>
      <c r="F554" s="249" t="s">
        <v>3940</v>
      </c>
      <c r="G554" s="252" t="s">
        <v>4903</v>
      </c>
      <c r="H554" s="251" t="s">
        <v>4904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4905</v>
      </c>
      <c r="D555" s="249" t="str">
        <f t="shared" si="17"/>
        <v>OPĆINSKI SUD U METKOVIĆU (50555)</v>
      </c>
      <c r="E555" s="249" t="s">
        <v>4906</v>
      </c>
      <c r="F555" s="249" t="s">
        <v>4297</v>
      </c>
      <c r="G555" s="252" t="s">
        <v>4907</v>
      </c>
      <c r="H555" s="251" t="s">
        <v>4908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4909</v>
      </c>
      <c r="D556" s="249" t="str">
        <f t="shared" si="17"/>
        <v>OPĆINSKI SUD U NOVOM ZAGREBU (48769)</v>
      </c>
      <c r="E556" s="249" t="s">
        <v>4910</v>
      </c>
      <c r="F556" s="249" t="s">
        <v>275</v>
      </c>
      <c r="G556" s="250">
        <v>4341872</v>
      </c>
      <c r="H556" s="251" t="s">
        <v>4911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4912</v>
      </c>
      <c r="D557" s="249" t="str">
        <f t="shared" si="17"/>
        <v>OPĆINSKI SUD U OSIJEKU (4132)</v>
      </c>
      <c r="E557" s="249" t="s">
        <v>4913</v>
      </c>
      <c r="F557" s="249" t="s">
        <v>278</v>
      </c>
      <c r="G557" s="250">
        <v>3014789</v>
      </c>
      <c r="H557" s="251" t="s">
        <v>4914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4915</v>
      </c>
      <c r="D558" s="249" t="str">
        <f t="shared" si="17"/>
        <v>OPĆINSKI SUD U PAZINU (50563)</v>
      </c>
      <c r="E558" s="249" t="s">
        <v>4916</v>
      </c>
      <c r="F558" s="249" t="s">
        <v>3673</v>
      </c>
      <c r="G558" s="252" t="s">
        <v>4917</v>
      </c>
      <c r="H558" s="251" t="s">
        <v>4918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4919</v>
      </c>
      <c r="D559" s="249" t="str">
        <f t="shared" si="17"/>
        <v>OPĆINSKI SUD U POŽEGI (4212)</v>
      </c>
      <c r="E559" s="249" t="s">
        <v>4920</v>
      </c>
      <c r="F559" s="249" t="s">
        <v>517</v>
      </c>
      <c r="G559" s="250">
        <v>3310302</v>
      </c>
      <c r="H559" s="251" t="s">
        <v>4921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4922</v>
      </c>
      <c r="D560" s="249" t="str">
        <f t="shared" si="17"/>
        <v>OPĆINSKI SUD U PULI - POLA (4237)</v>
      </c>
      <c r="E560" s="249" t="s">
        <v>4923</v>
      </c>
      <c r="F560" s="249" t="s">
        <v>306</v>
      </c>
      <c r="G560" s="250">
        <v>3204120</v>
      </c>
      <c r="H560" s="251" t="s">
        <v>4924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4925</v>
      </c>
      <c r="D561" s="249" t="str">
        <f t="shared" si="17"/>
        <v>OPĆINSKI SUD U RIJECI (4253)</v>
      </c>
      <c r="E561" s="249" t="s">
        <v>4764</v>
      </c>
      <c r="F561" s="249" t="s">
        <v>320</v>
      </c>
      <c r="G561" s="250">
        <v>3321428</v>
      </c>
      <c r="H561" s="251" t="s">
        <v>4926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4927</v>
      </c>
      <c r="D562" s="249" t="str">
        <f t="shared" si="17"/>
        <v>OPĆINSKI SUD U SESVETAMA (50571)</v>
      </c>
      <c r="E562" s="249" t="s">
        <v>4928</v>
      </c>
      <c r="F562" s="249" t="s">
        <v>4929</v>
      </c>
      <c r="G562" s="252" t="s">
        <v>4930</v>
      </c>
      <c r="H562" s="251" t="s">
        <v>4931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4932</v>
      </c>
      <c r="D563" s="249" t="str">
        <f t="shared" si="17"/>
        <v>OPĆINSKI SUD U SISKU (4307)</v>
      </c>
      <c r="E563" s="249" t="s">
        <v>4767</v>
      </c>
      <c r="F563" s="249" t="s">
        <v>1724</v>
      </c>
      <c r="G563" s="250">
        <v>3314723</v>
      </c>
      <c r="H563" s="251" t="s">
        <v>4933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4934</v>
      </c>
      <c r="D564" s="249" t="str">
        <f t="shared" si="17"/>
        <v>OPĆINSKI SUD U SLAVONSKOM BRODU (4323)</v>
      </c>
      <c r="E564" s="249" t="s">
        <v>4935</v>
      </c>
      <c r="F564" s="249" t="s">
        <v>1769</v>
      </c>
      <c r="G564" s="250">
        <v>3071456</v>
      </c>
      <c r="H564" s="251" t="s">
        <v>4936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4937</v>
      </c>
      <c r="D565" s="249" t="str">
        <f t="shared" si="17"/>
        <v>OPĆINSKI SUD U SPLITU (21004)</v>
      </c>
      <c r="E565" s="249" t="s">
        <v>4938</v>
      </c>
      <c r="F565" s="249" t="s">
        <v>360</v>
      </c>
      <c r="G565" s="250">
        <v>3118665</v>
      </c>
      <c r="H565" s="251" t="s">
        <v>4939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4940</v>
      </c>
      <c r="D566" s="249" t="str">
        <f t="shared" si="17"/>
        <v>OPĆINSKI SUD U ŠIBENIKU (4340)</v>
      </c>
      <c r="E566" s="249" t="s">
        <v>4776</v>
      </c>
      <c r="F566" s="249" t="s">
        <v>524</v>
      </c>
      <c r="G566" s="250">
        <v>3019772</v>
      </c>
      <c r="H566" s="251" t="s">
        <v>4941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4942</v>
      </c>
      <c r="D567" s="249" t="str">
        <f t="shared" si="17"/>
        <v>OPĆINSKI SUD U VARAŽDINU (4366)</v>
      </c>
      <c r="E567" s="249" t="s">
        <v>4392</v>
      </c>
      <c r="F567" s="249" t="s">
        <v>445</v>
      </c>
      <c r="G567" s="250">
        <v>3006697</v>
      </c>
      <c r="H567" s="251" t="s">
        <v>4943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4944</v>
      </c>
      <c r="D568" s="249" t="str">
        <f t="shared" si="17"/>
        <v>OPĆINSKI SUD U VELIKOJ GORICI (4374)</v>
      </c>
      <c r="E568" s="249" t="s">
        <v>4945</v>
      </c>
      <c r="F568" s="249" t="s">
        <v>3587</v>
      </c>
      <c r="G568" s="250">
        <v>3216365</v>
      </c>
      <c r="H568" s="251" t="s">
        <v>4946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4947</v>
      </c>
      <c r="D569" s="249" t="str">
        <f>C569&amp;" ("&amp;B569&amp;")"</f>
        <v>OPĆINSKI SUD U VINKOVCIMA (50580)</v>
      </c>
      <c r="E569" s="249" t="s">
        <v>4948</v>
      </c>
      <c r="F569" s="249" t="s">
        <v>4452</v>
      </c>
      <c r="G569" s="252" t="s">
        <v>4949</v>
      </c>
      <c r="H569" s="251" t="s">
        <v>4950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4951</v>
      </c>
      <c r="D570" s="249" t="str">
        <f t="shared" ref="D570:D614" si="18">C570&amp;" ("&amp;B570&amp;")"</f>
        <v>OPĆINSKI SUD U VIROVITICI (4399)</v>
      </c>
      <c r="E570" s="249" t="s">
        <v>4952</v>
      </c>
      <c r="F570" s="249" t="s">
        <v>527</v>
      </c>
      <c r="G570" s="250">
        <v>3106071</v>
      </c>
      <c r="H570" s="251" t="s">
        <v>4953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4954</v>
      </c>
      <c r="D571" s="249" t="str">
        <f t="shared" si="18"/>
        <v>OPĆINSKI SUD U VUKOVARU (4420)</v>
      </c>
      <c r="E571" s="249" t="s">
        <v>4955</v>
      </c>
      <c r="F571" s="249" t="s">
        <v>501</v>
      </c>
      <c r="G571" s="250">
        <v>3008886</v>
      </c>
      <c r="H571" s="251" t="s">
        <v>4956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4957</v>
      </c>
      <c r="D572" s="249" t="str">
        <f t="shared" si="18"/>
        <v>OPĆINSKI SUD U ZADRU (4446)</v>
      </c>
      <c r="E572" s="249" t="s">
        <v>4787</v>
      </c>
      <c r="F572" s="249" t="s">
        <v>316</v>
      </c>
      <c r="G572" s="250">
        <v>3142442</v>
      </c>
      <c r="H572" s="251" t="s">
        <v>4958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4959</v>
      </c>
      <c r="D573" s="249" t="str">
        <f t="shared" si="18"/>
        <v>OPĆINSKI SUD U ZLATARU (4462)</v>
      </c>
      <c r="E573" s="249" t="s">
        <v>4960</v>
      </c>
      <c r="F573" s="249" t="s">
        <v>4961</v>
      </c>
      <c r="G573" s="250">
        <v>3100952</v>
      </c>
      <c r="H573" s="251" t="s">
        <v>4962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4963</v>
      </c>
      <c r="D574" s="249" t="str">
        <f t="shared" si="18"/>
        <v>OPĆINSKO DRŽAVNO ODVJETNIŠTVO U BJELOVARU (4500)</v>
      </c>
      <c r="E574" s="249" t="s">
        <v>4748</v>
      </c>
      <c r="F574" s="249" t="s">
        <v>3657</v>
      </c>
      <c r="G574" s="250">
        <v>3308693</v>
      </c>
      <c r="H574" s="251" t="s">
        <v>4964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4965</v>
      </c>
      <c r="D575" s="249" t="str">
        <f t="shared" si="18"/>
        <v>OPĆINSKO DRŽAVNO ODVJETNIŠTVO U ČAKOVCU (4526)</v>
      </c>
      <c r="E575" s="249" t="s">
        <v>4881</v>
      </c>
      <c r="F575" s="249" t="s">
        <v>494</v>
      </c>
      <c r="G575" s="250">
        <v>3110770</v>
      </c>
      <c r="H575" s="251" t="s">
        <v>4966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4967</v>
      </c>
      <c r="D576" s="249" t="str">
        <f t="shared" si="18"/>
        <v>OPĆINSKO DRŽAVNO ODVJETNIŠTVO U DUBROVNIKU (4567)</v>
      </c>
      <c r="E576" s="249" t="s">
        <v>4795</v>
      </c>
      <c r="F576" s="249" t="s">
        <v>313</v>
      </c>
      <c r="G576" s="250">
        <v>3364968</v>
      </c>
      <c r="H576" s="251" t="s">
        <v>4968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4969</v>
      </c>
      <c r="D577" s="249" t="str">
        <f t="shared" si="18"/>
        <v>OPĆINSKO DRŽAVNO ODVJETNIŠTVO U GOSPIĆU (4606)</v>
      </c>
      <c r="E577" s="249" t="s">
        <v>4890</v>
      </c>
      <c r="F577" s="249" t="s">
        <v>509</v>
      </c>
      <c r="G577" s="250">
        <v>3315908</v>
      </c>
      <c r="H577" s="251" t="s">
        <v>4970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4971</v>
      </c>
      <c r="D578" s="249" t="str">
        <f t="shared" si="18"/>
        <v>OPĆINSKO DRŽAVNO ODVJETNIŠTVO U KARLOVCU (20270)</v>
      </c>
      <c r="E578" s="249" t="s">
        <v>4754</v>
      </c>
      <c r="F578" s="249" t="s">
        <v>513</v>
      </c>
      <c r="G578" s="250">
        <v>3123537</v>
      </c>
      <c r="H578" s="251" t="s">
        <v>4972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4973</v>
      </c>
      <c r="D579" s="249" t="str">
        <f t="shared" si="18"/>
        <v>OPĆINSKO DRŽAVNO ODVJETNIŠTVO U KOPRIVNICI (4655)</v>
      </c>
      <c r="E579" s="249" t="s">
        <v>4974</v>
      </c>
      <c r="F579" s="249" t="s">
        <v>309</v>
      </c>
      <c r="G579" s="250">
        <v>3010813</v>
      </c>
      <c r="H579" s="251" t="s">
        <v>4975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4976</v>
      </c>
      <c r="D580" s="249" t="str">
        <f t="shared" si="18"/>
        <v>OPĆINSKO DRŽAVNO ODVJETNIŠTVO U METKOVIĆU (50483)</v>
      </c>
      <c r="E580" s="249" t="s">
        <v>4906</v>
      </c>
      <c r="F580" s="249" t="s">
        <v>4297</v>
      </c>
      <c r="G580" s="252" t="s">
        <v>4977</v>
      </c>
      <c r="H580" s="251" t="s">
        <v>4978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4979</v>
      </c>
      <c r="D581" s="249" t="str">
        <f t="shared" si="18"/>
        <v>OPĆINSKO DRŽAVNO ODVJETNIŠTVO U NOVOM ZAGREBU (48785)</v>
      </c>
      <c r="E581" s="249" t="s">
        <v>4910</v>
      </c>
      <c r="F581" s="249" t="s">
        <v>275</v>
      </c>
      <c r="G581" s="250">
        <v>4355784</v>
      </c>
      <c r="H581" s="251" t="s">
        <v>4980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4981</v>
      </c>
      <c r="D582" s="249" t="str">
        <f t="shared" si="18"/>
        <v>OPĆINSKO DRŽAVNO ODVJETNIŠTVO U OSIJEKU (4760)</v>
      </c>
      <c r="E582" s="249" t="s">
        <v>4982</v>
      </c>
      <c r="F582" s="249" t="s">
        <v>278</v>
      </c>
      <c r="G582" s="250">
        <v>3014827</v>
      </c>
      <c r="H582" s="251" t="s">
        <v>4983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4984</v>
      </c>
      <c r="D583" s="249" t="str">
        <f t="shared" si="18"/>
        <v>OPĆINSKO DRŽAVNO ODVJETNIŠTVO U PAZINU (50491)</v>
      </c>
      <c r="E583" s="249" t="s">
        <v>4985</v>
      </c>
      <c r="F583" s="249" t="s">
        <v>3673</v>
      </c>
      <c r="G583" s="252" t="s">
        <v>4986</v>
      </c>
      <c r="H583" s="270" t="s">
        <v>4987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4988</v>
      </c>
      <c r="D584" s="249" t="str">
        <f t="shared" si="18"/>
        <v>OPĆINSKO DRŽAVNO ODVJETNIŠTVO U POŽEGI (4809)</v>
      </c>
      <c r="E584" s="249" t="s">
        <v>4920</v>
      </c>
      <c r="F584" s="249" t="s">
        <v>517</v>
      </c>
      <c r="G584" s="250">
        <v>3310744</v>
      </c>
      <c r="H584" s="251" t="s">
        <v>4989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4990</v>
      </c>
      <c r="D585" s="249" t="str">
        <f t="shared" si="18"/>
        <v>OPĆINSKO DRŽAVNO ODVJETNIŠTVO U PULI - POLA (4817)</v>
      </c>
      <c r="E585" s="249" t="s">
        <v>4830</v>
      </c>
      <c r="F585" s="249" t="s">
        <v>306</v>
      </c>
      <c r="G585" s="250">
        <v>3204146</v>
      </c>
      <c r="H585" s="251" t="s">
        <v>4991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4992</v>
      </c>
      <c r="D586" s="249" t="str">
        <f t="shared" si="18"/>
        <v>OPĆINSKO DRŽAVNO ODVJETNIŠTVO U RIJECI (4825)</v>
      </c>
      <c r="E586" s="249" t="s">
        <v>4993</v>
      </c>
      <c r="F586" s="249" t="s">
        <v>320</v>
      </c>
      <c r="G586" s="250">
        <v>3321436</v>
      </c>
      <c r="H586" s="251" t="s">
        <v>4994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4995</v>
      </c>
      <c r="D587" s="249" t="str">
        <f t="shared" si="18"/>
        <v>OPĆINSKO DRŽAVNO ODVJETNIŠTVO U SISKU (4868)</v>
      </c>
      <c r="E587" s="249" t="s">
        <v>4836</v>
      </c>
      <c r="F587" s="249" t="s">
        <v>1724</v>
      </c>
      <c r="G587" s="250">
        <v>3314740</v>
      </c>
      <c r="H587" s="251" t="s">
        <v>4996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4997</v>
      </c>
      <c r="D588" s="249" t="str">
        <f t="shared" si="18"/>
        <v>OPĆINSKO DRŽAVNO ODVJETNIŠTVO U SLAVONSKOM BRODU (4876)</v>
      </c>
      <c r="E588" s="249" t="s">
        <v>4998</v>
      </c>
      <c r="F588" s="249" t="s">
        <v>1769</v>
      </c>
      <c r="G588" s="250">
        <v>3071472</v>
      </c>
      <c r="H588" s="251" t="s">
        <v>4999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5000</v>
      </c>
      <c r="D589" s="249" t="str">
        <f t="shared" si="18"/>
        <v>OPĆINSKO DRŽAVNO ODVJETNIŠTVO U SPLITU (4884)</v>
      </c>
      <c r="E589" s="249" t="s">
        <v>5001</v>
      </c>
      <c r="F589" s="249" t="s">
        <v>360</v>
      </c>
      <c r="G589" s="250">
        <v>3161242</v>
      </c>
      <c r="H589" s="251" t="s">
        <v>5002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5003</v>
      </c>
      <c r="D590" s="249" t="str">
        <f t="shared" si="18"/>
        <v>OPĆINSKO DRŽAVNO ODVJETNIŠTVO U ŠIBENIKU (4892)</v>
      </c>
      <c r="E590" s="249" t="s">
        <v>5004</v>
      </c>
      <c r="F590" s="249" t="s">
        <v>524</v>
      </c>
      <c r="G590" s="250">
        <v>3019829</v>
      </c>
      <c r="H590" s="251" t="s">
        <v>5005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5006</v>
      </c>
      <c r="D591" s="249" t="str">
        <f t="shared" si="18"/>
        <v>OPĆINSKO DRŽAVNO ODVJETNIŠTVO U VARAŽDINU (4913)</v>
      </c>
      <c r="E591" s="249" t="s">
        <v>5007</v>
      </c>
      <c r="F591" s="249" t="s">
        <v>4811</v>
      </c>
      <c r="G591" s="250">
        <v>3006735</v>
      </c>
      <c r="H591" s="251" t="s">
        <v>5008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5009</v>
      </c>
      <c r="D592" s="249" t="str">
        <f t="shared" si="18"/>
        <v>OPĆINSKO DRŽAVNO ODVJETNIŠTVO U VELIKOJ GORICI (4921)</v>
      </c>
      <c r="E592" s="249" t="s">
        <v>4945</v>
      </c>
      <c r="F592" s="249" t="s">
        <v>3587</v>
      </c>
      <c r="G592" s="250">
        <v>3216373</v>
      </c>
      <c r="H592" s="251" t="s">
        <v>5010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5011</v>
      </c>
      <c r="D593" s="249" t="str">
        <f t="shared" si="18"/>
        <v>OPĆINSKO DRŽAVNO ODVJETNIŠTVO U VINKOVCIMA (50506)</v>
      </c>
      <c r="E593" s="249" t="s">
        <v>4886</v>
      </c>
      <c r="F593" s="249" t="s">
        <v>4452</v>
      </c>
      <c r="G593" s="252" t="s">
        <v>5012</v>
      </c>
      <c r="H593" s="251" t="s">
        <v>5013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5014</v>
      </c>
      <c r="D594" s="249" t="str">
        <f t="shared" si="18"/>
        <v>OPĆINSKO DRŽAVNO ODVJETNIŠTVO U VIROVITICI (4948)</v>
      </c>
      <c r="E594" s="249" t="s">
        <v>5015</v>
      </c>
      <c r="F594" s="249" t="s">
        <v>527</v>
      </c>
      <c r="G594" s="250">
        <v>3149625</v>
      </c>
      <c r="H594" s="251" t="s">
        <v>5016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5017</v>
      </c>
      <c r="D595" s="249" t="str">
        <f t="shared" si="18"/>
        <v>OPĆINSKO DRŽAVNO ODVJETNIŠTVO U VUKOVARU (4956)</v>
      </c>
      <c r="E595" s="249" t="s">
        <v>4852</v>
      </c>
      <c r="F595" s="249" t="s">
        <v>501</v>
      </c>
      <c r="G595" s="250">
        <v>3008894</v>
      </c>
      <c r="H595" s="251" t="s">
        <v>5018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5019</v>
      </c>
      <c r="D596" s="249" t="str">
        <f t="shared" si="18"/>
        <v>OPĆINSKO DRŽAVNO ODVJETNIŠTVO U ZADRU (4972)</v>
      </c>
      <c r="E596" s="249" t="s">
        <v>5020</v>
      </c>
      <c r="F596" s="249" t="s">
        <v>316</v>
      </c>
      <c r="G596" s="250">
        <v>3174786</v>
      </c>
      <c r="H596" s="251" t="s">
        <v>5021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5022</v>
      </c>
      <c r="D597" s="249" t="str">
        <f t="shared" si="18"/>
        <v>OPĆINSKO KAZNENO DRŽAVNO ODVJETNIŠTVO U ZAGREBU (4989)</v>
      </c>
      <c r="E597" s="249" t="s">
        <v>5023</v>
      </c>
      <c r="F597" s="249" t="s">
        <v>275</v>
      </c>
      <c r="G597" s="250">
        <v>3277135</v>
      </c>
      <c r="H597" s="251" t="s">
        <v>5024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5025</v>
      </c>
      <c r="D598" s="249" t="str">
        <f t="shared" si="18"/>
        <v>OPĆINSKO DRŽAVNO ODVJETNIŠTVO U ZLATARU (4997)</v>
      </c>
      <c r="E598" s="249" t="s">
        <v>4960</v>
      </c>
      <c r="F598" s="249" t="s">
        <v>4961</v>
      </c>
      <c r="G598" s="250">
        <v>3433811</v>
      </c>
      <c r="H598" s="251" t="s">
        <v>5026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5027</v>
      </c>
      <c r="D599" s="249" t="str">
        <f t="shared" si="18"/>
        <v>OPĆINSKO GRAĐANSKO DRŽAVNO ODVJETNIŠTVO U ZAGREBU (52356)</v>
      </c>
      <c r="E599" s="249" t="s">
        <v>5028</v>
      </c>
      <c r="F599" s="249" t="s">
        <v>275</v>
      </c>
      <c r="G599" s="250">
        <v>5545471</v>
      </c>
      <c r="H599" s="251" t="s">
        <v>5029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5030</v>
      </c>
      <c r="D600" s="249" t="str">
        <f t="shared" si="18"/>
        <v>DRŽAVNO ODVJETNIŠTVO URED ZA SUZBIJANJE KORUPCIJE I ORGANIZIRANOG KRIMINALITETA  (23649)</v>
      </c>
      <c r="E600" s="249" t="s">
        <v>5031</v>
      </c>
      <c r="F600" s="249" t="s">
        <v>275</v>
      </c>
      <c r="G600" s="250">
        <v>1597965</v>
      </c>
      <c r="H600" s="251" t="s">
        <v>5032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5033</v>
      </c>
      <c r="D601" s="249" t="str">
        <f t="shared" si="18"/>
        <v>DRŽAVNA ŠKOLA ZA JAVNU UPRAVU (46420)</v>
      </c>
      <c r="E601" s="249" t="s">
        <v>5034</v>
      </c>
      <c r="F601" s="249" t="s">
        <v>275</v>
      </c>
      <c r="G601" s="250">
        <v>2720736</v>
      </c>
      <c r="H601" s="251" t="s">
        <v>5035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5036</v>
      </c>
      <c r="D602" s="249" t="str">
        <f t="shared" si="18"/>
        <v>URED PUČKOG PRAVOBRANITELJA (6040)</v>
      </c>
      <c r="E602" s="243" t="s">
        <v>5037</v>
      </c>
      <c r="F602" s="243" t="s">
        <v>275</v>
      </c>
      <c r="G602" s="244">
        <v>515655</v>
      </c>
      <c r="H602" s="245" t="s">
        <v>5038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5039</v>
      </c>
      <c r="D603" s="249" t="str">
        <f t="shared" si="18"/>
        <v>PRAVOBRANITELJ ZA DJECU (24027)</v>
      </c>
      <c r="E603" s="243" t="s">
        <v>5040</v>
      </c>
      <c r="F603" s="243" t="s">
        <v>275</v>
      </c>
      <c r="G603" s="244">
        <v>1748068</v>
      </c>
      <c r="H603" s="245" t="s">
        <v>5041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5042</v>
      </c>
      <c r="D604" s="249" t="str">
        <f t="shared" si="18"/>
        <v>PRAVOBRANITELJ/ICA ZA RAVNOPRAVNOST SPOLOVA (24060)</v>
      </c>
      <c r="E604" s="243" t="s">
        <v>5043</v>
      </c>
      <c r="F604" s="243" t="s">
        <v>275</v>
      </c>
      <c r="G604" s="244">
        <v>1768832</v>
      </c>
      <c r="H604" s="245" t="s">
        <v>5044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5045</v>
      </c>
      <c r="D605" s="249" t="str">
        <f t="shared" si="18"/>
        <v>PRAVOBRANITELJICA ZA OSOBE S INVALIDITETOM (43564)</v>
      </c>
      <c r="E605" s="243" t="s">
        <v>5046</v>
      </c>
      <c r="F605" s="243" t="s">
        <v>275</v>
      </c>
      <c r="G605" s="244">
        <v>2397161</v>
      </c>
      <c r="H605" s="245" t="s">
        <v>5047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5048</v>
      </c>
      <c r="D606" s="249" t="str">
        <f t="shared" si="18"/>
        <v>DRŽAVNI ZAVOD ZA STATISTIKU (6099)</v>
      </c>
      <c r="E606" s="243" t="s">
        <v>5049</v>
      </c>
      <c r="F606" s="243" t="s">
        <v>275</v>
      </c>
      <c r="G606" s="244">
        <v>3220338</v>
      </c>
      <c r="H606" s="245" t="s">
        <v>5050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5051</v>
      </c>
      <c r="D607" s="249" t="str">
        <f t="shared" si="18"/>
        <v>DRŽAVNI URED ZA REVIZIJU (6138)</v>
      </c>
      <c r="E607" s="243" t="s">
        <v>5052</v>
      </c>
      <c r="F607" s="243" t="s">
        <v>275</v>
      </c>
      <c r="G607" s="244">
        <v>687979</v>
      </c>
      <c r="H607" s="245" t="s">
        <v>5053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5054</v>
      </c>
      <c r="D608" s="249" t="str">
        <f t="shared" si="18"/>
        <v>DRŽAVNA KOMISIJA ZA KONTROLU POSTUPAKA JAVNE NABAVE (24094)</v>
      </c>
      <c r="E608" s="243" t="s">
        <v>5055</v>
      </c>
      <c r="F608" s="243" t="s">
        <v>275</v>
      </c>
      <c r="G608" s="244">
        <v>1777831</v>
      </c>
      <c r="H608" s="245" t="s">
        <v>5056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5057</v>
      </c>
      <c r="D609" s="249" t="str">
        <f t="shared" si="18"/>
        <v>DRŽAVNI INSPEKTORAT (50709)</v>
      </c>
      <c r="E609" s="243" t="s">
        <v>5058</v>
      </c>
      <c r="F609" s="243" t="s">
        <v>275</v>
      </c>
      <c r="G609" s="244">
        <v>5068711</v>
      </c>
      <c r="H609" s="245" t="s">
        <v>5059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5060</v>
      </c>
      <c r="D610" s="249" t="str">
        <f t="shared" si="18"/>
        <v>URED VIJEĆA ZA NACIONALNU SIGURNOST (23987)</v>
      </c>
      <c r="E610" s="243" t="s">
        <v>5061</v>
      </c>
      <c r="F610" s="243" t="s">
        <v>275</v>
      </c>
      <c r="G610" s="244">
        <v>1730100</v>
      </c>
      <c r="H610" s="245" t="s">
        <v>5062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5063</v>
      </c>
      <c r="D611" s="249" t="str">
        <f t="shared" si="18"/>
        <v>OPERATIVNO-TEHNIČKI CENTAR ZA NADZOR TELEKOMUNIKACIJA (42750)</v>
      </c>
      <c r="E611" s="243" t="s">
        <v>5064</v>
      </c>
      <c r="F611" s="243" t="s">
        <v>275</v>
      </c>
      <c r="G611" s="244">
        <v>2255308</v>
      </c>
      <c r="H611" s="245" t="s">
        <v>5065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5066</v>
      </c>
      <c r="D612" s="249" t="str">
        <f t="shared" si="18"/>
        <v>ZAVOD ZA SIGURNOST INFORMACIJSKIH SUSTAVA (42768)</v>
      </c>
      <c r="E612" s="243" t="s">
        <v>5067</v>
      </c>
      <c r="F612" s="243" t="s">
        <v>275</v>
      </c>
      <c r="G612" s="244">
        <v>2255294</v>
      </c>
      <c r="H612" s="245" t="s">
        <v>5068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5069</v>
      </c>
      <c r="D613" s="249" t="str">
        <f t="shared" si="18"/>
        <v>AGENCIJA ZA ZAŠTITU OSOBNIH PODATAKA (25860)</v>
      </c>
      <c r="E613" s="243" t="s">
        <v>5070</v>
      </c>
      <c r="F613" s="243" t="s">
        <v>275</v>
      </c>
      <c r="G613" s="244">
        <v>1837907</v>
      </c>
      <c r="H613" s="245" t="s">
        <v>5071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5072</v>
      </c>
      <c r="D614" s="249" t="str">
        <f t="shared" si="18"/>
        <v>POVJERENIK ZA INFORMIRANJE (48226)</v>
      </c>
      <c r="E614" s="274" t="s">
        <v>5073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65" t="s">
        <v>5074</v>
      </c>
      <c r="B615" s="365"/>
      <c r="C615" s="365"/>
      <c r="D615" s="365"/>
      <c r="E615" s="365"/>
      <c r="F615" s="365"/>
      <c r="G615" s="365"/>
      <c r="H615" s="365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2023-07-28T08:03:24Z</cp:lastPrinted>
  <dcterms:created xsi:type="dcterms:W3CDTF">2018-09-10T07:36:17Z</dcterms:created>
  <dcterms:modified xsi:type="dcterms:W3CDTF">2023-07-28T08:06:19Z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