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PE\FINANCIJSKI PLANOVI\2022.g\"/>
    </mc:Choice>
  </mc:AlternateContent>
  <bookViews>
    <workbookView xWindow="0" yWindow="0" windowWidth="28800" windowHeight="12330"/>
  </bookViews>
  <sheets>
    <sheet name="Opći dio" sheetId="1" r:id="rId1"/>
    <sheet name="Plan za unos u SAP" sheetId="2" r:id="rId2"/>
    <sheet name="Prihodi i primici" sheetId="3" r:id="rId3"/>
    <sheet name="Rashodi i izdaci" sheetId="4" r:id="rId4"/>
  </sheets>
  <externalReferences>
    <externalReference r:id="rId5"/>
    <externalReference r:id="rId6"/>
  </externalReferences>
  <definedNames>
    <definedName name="_xlnm.Print_Area" localSheetId="1">'Plan za unos u SAP'!$A$1:$I$165</definedName>
    <definedName name="_xlnm.Print_Area" localSheetId="2">'Prihodi i primici'!$A$1:$S$37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39" i="4"/>
  <c r="G48" i="4"/>
  <c r="G46" i="4"/>
  <c r="G44" i="4"/>
  <c r="G43" i="4"/>
  <c r="G41" i="4"/>
  <c r="D48" i="4"/>
  <c r="E13" i="1"/>
  <c r="E12" i="1"/>
  <c r="D12" i="1"/>
  <c r="D11" i="1" s="1"/>
  <c r="R9" i="3"/>
  <c r="E18" i="1"/>
  <c r="D18" i="1"/>
  <c r="C18" i="1"/>
  <c r="E30" i="4"/>
  <c r="F30" i="4"/>
  <c r="G30" i="4"/>
  <c r="H30" i="4"/>
  <c r="I30" i="4"/>
  <c r="J30" i="4"/>
  <c r="K30" i="4"/>
  <c r="L30" i="4"/>
  <c r="M30" i="4"/>
  <c r="N30" i="4"/>
  <c r="O30" i="4"/>
  <c r="P30" i="4"/>
  <c r="E19" i="4"/>
  <c r="F19" i="4"/>
  <c r="C19" i="4" s="1"/>
  <c r="G19" i="4"/>
  <c r="H19" i="4"/>
  <c r="I19" i="4"/>
  <c r="J19" i="4"/>
  <c r="K19" i="4"/>
  <c r="L19" i="4"/>
  <c r="M19" i="4"/>
  <c r="N19" i="4"/>
  <c r="O19" i="4"/>
  <c r="P19" i="4"/>
  <c r="E15" i="4"/>
  <c r="F15" i="4"/>
  <c r="G15" i="4"/>
  <c r="H15" i="4"/>
  <c r="I15" i="4"/>
  <c r="J15" i="4"/>
  <c r="K15" i="4"/>
  <c r="L15" i="4"/>
  <c r="M15" i="4"/>
  <c r="N15" i="4"/>
  <c r="O15" i="4"/>
  <c r="P15" i="4"/>
  <c r="E9" i="4"/>
  <c r="F9" i="4"/>
  <c r="G9" i="4"/>
  <c r="H9" i="4"/>
  <c r="I9" i="4"/>
  <c r="J9" i="4"/>
  <c r="K9" i="4"/>
  <c r="L9" i="4"/>
  <c r="M9" i="4"/>
  <c r="N9" i="4"/>
  <c r="O9" i="4"/>
  <c r="P9" i="4"/>
  <c r="E5" i="4"/>
  <c r="F5" i="4"/>
  <c r="G5" i="4"/>
  <c r="H5" i="4"/>
  <c r="C5" i="4" s="1"/>
  <c r="I5" i="4"/>
  <c r="J5" i="4"/>
  <c r="K5" i="4"/>
  <c r="L5" i="4"/>
  <c r="M5" i="4"/>
  <c r="N5" i="4"/>
  <c r="O5" i="4"/>
  <c r="P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7" i="3" l="1"/>
  <c r="D14" i="4" l="1"/>
  <c r="R18" i="4"/>
  <c r="R14" i="4"/>
  <c r="R8" i="4"/>
  <c r="R6" i="4"/>
  <c r="D18" i="4"/>
  <c r="D8" i="4"/>
  <c r="D6" i="4"/>
  <c r="H153" i="2"/>
  <c r="I153" i="2"/>
  <c r="H148" i="2"/>
  <c r="I148" i="2"/>
  <c r="H145" i="2"/>
  <c r="I145" i="2"/>
  <c r="H47" i="2"/>
  <c r="I47" i="2"/>
  <c r="G47" i="2"/>
  <c r="H40" i="2"/>
  <c r="I40" i="2"/>
  <c r="G40" i="2"/>
  <c r="H38" i="2"/>
  <c r="I38" i="2"/>
  <c r="G38" i="2"/>
  <c r="C68" i="4" l="1"/>
  <c r="S68" i="4" s="1"/>
  <c r="C67" i="4"/>
  <c r="S67" i="4" s="1"/>
  <c r="C66" i="4"/>
  <c r="S66" i="4" s="1"/>
  <c r="C65" i="4"/>
  <c r="S65" i="4" s="1"/>
  <c r="C64" i="4"/>
  <c r="S64" i="4" s="1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 s="1"/>
  <c r="S63" i="4" s="1"/>
  <c r="S62" i="4"/>
  <c r="C62" i="4"/>
  <c r="S61" i="4"/>
  <c r="C61" i="4"/>
  <c r="S60" i="4"/>
  <c r="C60" i="4"/>
  <c r="R59" i="4"/>
  <c r="Q59" i="4"/>
  <c r="Q58" i="4" s="1"/>
  <c r="P59" i="4"/>
  <c r="O59" i="4"/>
  <c r="O58" i="4" s="1"/>
  <c r="N59" i="4"/>
  <c r="M59" i="4"/>
  <c r="M58" i="4" s="1"/>
  <c r="L59" i="4"/>
  <c r="K59" i="4"/>
  <c r="K58" i="4" s="1"/>
  <c r="J59" i="4"/>
  <c r="I59" i="4"/>
  <c r="I58" i="4" s="1"/>
  <c r="H59" i="4"/>
  <c r="G59" i="4"/>
  <c r="G58" i="4" s="1"/>
  <c r="F59" i="4"/>
  <c r="E59" i="4"/>
  <c r="E58" i="4" s="1"/>
  <c r="D59" i="4"/>
  <c r="R58" i="4"/>
  <c r="P58" i="4"/>
  <c r="N58" i="4"/>
  <c r="L58" i="4"/>
  <c r="J58" i="4"/>
  <c r="H58" i="4"/>
  <c r="F58" i="4"/>
  <c r="D58" i="4"/>
  <c r="S57" i="4"/>
  <c r="S56" i="4"/>
  <c r="R55" i="4"/>
  <c r="Q55" i="4"/>
  <c r="L55" i="4"/>
  <c r="K55" i="4"/>
  <c r="I55" i="4"/>
  <c r="H55" i="4"/>
  <c r="G55" i="4"/>
  <c r="F55" i="4"/>
  <c r="E55" i="4"/>
  <c r="D55" i="4"/>
  <c r="R54" i="4"/>
  <c r="Q54" i="4"/>
  <c r="O54" i="4"/>
  <c r="O53" i="4" s="1"/>
  <c r="L54" i="4"/>
  <c r="K54" i="4"/>
  <c r="I54" i="4"/>
  <c r="H54" i="4"/>
  <c r="H53" i="4" s="1"/>
  <c r="G54" i="4"/>
  <c r="F54" i="4"/>
  <c r="E54" i="4"/>
  <c r="D54" i="4"/>
  <c r="S54" i="4" s="1"/>
  <c r="P53" i="4"/>
  <c r="N53" i="4"/>
  <c r="M53" i="4"/>
  <c r="J53" i="4"/>
  <c r="S52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S51" i="4"/>
  <c r="R50" i="4"/>
  <c r="R49" i="4" s="1"/>
  <c r="Q50" i="4"/>
  <c r="L50" i="4"/>
  <c r="L49" i="4" s="1"/>
  <c r="K50" i="4"/>
  <c r="K49" i="4" s="1"/>
  <c r="I50" i="4"/>
  <c r="I49" i="4" s="1"/>
  <c r="H50" i="4"/>
  <c r="G50" i="4"/>
  <c r="G49" i="4" s="1"/>
  <c r="F50" i="4"/>
  <c r="F49" i="4" s="1"/>
  <c r="E50" i="4"/>
  <c r="E49" i="4" s="1"/>
  <c r="D50" i="4"/>
  <c r="Q49" i="4"/>
  <c r="P49" i="4"/>
  <c r="O49" i="4"/>
  <c r="N49" i="4"/>
  <c r="M49" i="4"/>
  <c r="J49" i="4"/>
  <c r="H49" i="4"/>
  <c r="D49" i="4"/>
  <c r="R48" i="4"/>
  <c r="Q48" i="4"/>
  <c r="M48" i="4"/>
  <c r="L48" i="4"/>
  <c r="K48" i="4"/>
  <c r="I48" i="4"/>
  <c r="H48" i="4"/>
  <c r="F48" i="4"/>
  <c r="E48" i="4"/>
  <c r="S47" i="4"/>
  <c r="R46" i="4"/>
  <c r="Q46" i="4"/>
  <c r="O46" i="4"/>
  <c r="M46" i="4"/>
  <c r="L46" i="4"/>
  <c r="K46" i="4"/>
  <c r="I46" i="4"/>
  <c r="H46" i="4"/>
  <c r="F46" i="4"/>
  <c r="E46" i="4"/>
  <c r="D46" i="4"/>
  <c r="R45" i="4"/>
  <c r="Q45" i="4"/>
  <c r="L45" i="4"/>
  <c r="K45" i="4"/>
  <c r="I45" i="4"/>
  <c r="H45" i="4"/>
  <c r="G45" i="4"/>
  <c r="F45" i="4"/>
  <c r="E45" i="4"/>
  <c r="D45" i="4"/>
  <c r="R44" i="4"/>
  <c r="Q44" i="4"/>
  <c r="O44" i="4"/>
  <c r="M44" i="4"/>
  <c r="L44" i="4"/>
  <c r="K44" i="4"/>
  <c r="K42" i="4" s="1"/>
  <c r="I44" i="4"/>
  <c r="H44" i="4"/>
  <c r="F44" i="4"/>
  <c r="E44" i="4"/>
  <c r="D44" i="4"/>
  <c r="R43" i="4"/>
  <c r="Q43" i="4"/>
  <c r="L43" i="4"/>
  <c r="K43" i="4"/>
  <c r="I43" i="4"/>
  <c r="H43" i="4"/>
  <c r="F43" i="4"/>
  <c r="E43" i="4"/>
  <c r="D43" i="4"/>
  <c r="D42" i="4" s="1"/>
  <c r="P42" i="4"/>
  <c r="N42" i="4"/>
  <c r="J42" i="4"/>
  <c r="R41" i="4"/>
  <c r="R39" i="4" s="1"/>
  <c r="Q41" i="4"/>
  <c r="Q39" i="4" s="1"/>
  <c r="L41" i="4"/>
  <c r="L39" i="4" s="1"/>
  <c r="K41" i="4"/>
  <c r="K39" i="4" s="1"/>
  <c r="I41" i="4"/>
  <c r="H41" i="4"/>
  <c r="H39" i="4" s="1"/>
  <c r="G39" i="4"/>
  <c r="F41" i="4"/>
  <c r="F39" i="4" s="1"/>
  <c r="E41" i="4"/>
  <c r="E39" i="4" s="1"/>
  <c r="D41" i="4"/>
  <c r="S40" i="4"/>
  <c r="P39" i="4"/>
  <c r="O39" i="4"/>
  <c r="N39" i="4"/>
  <c r="M39" i="4"/>
  <c r="J39" i="4"/>
  <c r="I39" i="4"/>
  <c r="N38" i="4"/>
  <c r="J38" i="4"/>
  <c r="S37" i="4"/>
  <c r="R36" i="4"/>
  <c r="R33" i="4" s="1"/>
  <c r="Q36" i="4"/>
  <c r="L36" i="4"/>
  <c r="K36" i="4"/>
  <c r="I36" i="4"/>
  <c r="H36" i="4"/>
  <c r="G36" i="4"/>
  <c r="F36" i="4"/>
  <c r="E36" i="4"/>
  <c r="D36" i="4"/>
  <c r="S35" i="4"/>
  <c r="R34" i="4"/>
  <c r="Q34" i="4"/>
  <c r="L34" i="4"/>
  <c r="K34" i="4"/>
  <c r="I34" i="4"/>
  <c r="H34" i="4"/>
  <c r="G34" i="4"/>
  <c r="F34" i="4"/>
  <c r="F33" i="4" s="1"/>
  <c r="E34" i="4"/>
  <c r="D34" i="4"/>
  <c r="Q33" i="4"/>
  <c r="P33" i="4"/>
  <c r="O33" i="4"/>
  <c r="N33" i="4"/>
  <c r="M33" i="4"/>
  <c r="J33" i="4"/>
  <c r="I33" i="4"/>
  <c r="E33" i="4"/>
  <c r="R32" i="4"/>
  <c r="R30" i="4" s="1"/>
  <c r="Q32" i="4"/>
  <c r="Q30" i="4" s="1"/>
  <c r="M32" i="4"/>
  <c r="L32" i="4"/>
  <c r="K32" i="4"/>
  <c r="I32" i="4"/>
  <c r="H32" i="4"/>
  <c r="G32" i="4"/>
  <c r="F32" i="4"/>
  <c r="E32" i="4"/>
  <c r="D32" i="4"/>
  <c r="D30" i="4" s="1"/>
  <c r="S31" i="4"/>
  <c r="R29" i="4"/>
  <c r="R23" i="4" s="1"/>
  <c r="Q29" i="4"/>
  <c r="N29" i="4"/>
  <c r="N23" i="4" s="1"/>
  <c r="L29" i="4"/>
  <c r="L23" i="4" s="1"/>
  <c r="K29" i="4"/>
  <c r="K23" i="4" s="1"/>
  <c r="I29" i="4"/>
  <c r="I23" i="4" s="1"/>
  <c r="H29" i="4"/>
  <c r="H23" i="4" s="1"/>
  <c r="G29" i="4"/>
  <c r="G23" i="4" s="1"/>
  <c r="F29" i="4"/>
  <c r="F23" i="4" s="1"/>
  <c r="E29" i="4"/>
  <c r="D29" i="4"/>
  <c r="D23" i="4" s="1"/>
  <c r="S28" i="4"/>
  <c r="S27" i="4"/>
  <c r="S26" i="4"/>
  <c r="S25" i="4"/>
  <c r="S24" i="4"/>
  <c r="Q23" i="4"/>
  <c r="P23" i="4"/>
  <c r="O23" i="4"/>
  <c r="M23" i="4"/>
  <c r="J23" i="4"/>
  <c r="E23" i="4"/>
  <c r="S22" i="4"/>
  <c r="R21" i="4"/>
  <c r="R19" i="4" s="1"/>
  <c r="Q21" i="4"/>
  <c r="L21" i="4"/>
  <c r="K21" i="4"/>
  <c r="I21" i="4"/>
  <c r="H21" i="4"/>
  <c r="G21" i="4"/>
  <c r="F21" i="4"/>
  <c r="E21" i="4"/>
  <c r="D21" i="4"/>
  <c r="S20" i="4"/>
  <c r="Q19" i="4"/>
  <c r="D19" i="4"/>
  <c r="R15" i="4"/>
  <c r="Q18" i="4"/>
  <c r="Q15" i="4" s="1"/>
  <c r="N18" i="4"/>
  <c r="M18" i="4"/>
  <c r="L18" i="4"/>
  <c r="K18" i="4"/>
  <c r="I18" i="4"/>
  <c r="H18" i="4"/>
  <c r="G18" i="4"/>
  <c r="F18" i="4"/>
  <c r="E18" i="4"/>
  <c r="S17" i="4"/>
  <c r="S16" i="4"/>
  <c r="Q14" i="4"/>
  <c r="M14" i="4"/>
  <c r="L14" i="4"/>
  <c r="K14" i="4"/>
  <c r="I14" i="4"/>
  <c r="H14" i="4"/>
  <c r="G14" i="4"/>
  <c r="F14" i="4"/>
  <c r="E14" i="4"/>
  <c r="R13" i="4"/>
  <c r="Q13" i="4"/>
  <c r="M13" i="4"/>
  <c r="L13" i="4"/>
  <c r="K13" i="4"/>
  <c r="I13" i="4"/>
  <c r="H13" i="4"/>
  <c r="G13" i="4"/>
  <c r="F13" i="4"/>
  <c r="E13" i="4"/>
  <c r="D13" i="4"/>
  <c r="R12" i="4"/>
  <c r="R9" i="4" s="1"/>
  <c r="Q12" i="4"/>
  <c r="M12" i="4"/>
  <c r="L12" i="4"/>
  <c r="K12" i="4"/>
  <c r="I12" i="4"/>
  <c r="H12" i="4"/>
  <c r="G12" i="4"/>
  <c r="F12" i="4"/>
  <c r="E12" i="4"/>
  <c r="D12" i="4"/>
  <c r="R11" i="4"/>
  <c r="Q11" i="4"/>
  <c r="O11" i="4"/>
  <c r="M11" i="4"/>
  <c r="L11" i="4"/>
  <c r="K11" i="4"/>
  <c r="I11" i="4"/>
  <c r="H11" i="4"/>
  <c r="G11" i="4"/>
  <c r="F11" i="4"/>
  <c r="E11" i="4"/>
  <c r="D11" i="4"/>
  <c r="R10" i="4"/>
  <c r="Q10" i="4"/>
  <c r="M10" i="4"/>
  <c r="L10" i="4"/>
  <c r="K10" i="4"/>
  <c r="I10" i="4"/>
  <c r="H10" i="4"/>
  <c r="G10" i="4"/>
  <c r="F10" i="4"/>
  <c r="E10" i="4"/>
  <c r="D10" i="4"/>
  <c r="Q8" i="4"/>
  <c r="M8" i="4"/>
  <c r="L8" i="4"/>
  <c r="K8" i="4"/>
  <c r="I8" i="4"/>
  <c r="H8" i="4"/>
  <c r="G8" i="4"/>
  <c r="F8" i="4"/>
  <c r="E8" i="4"/>
  <c r="R7" i="4"/>
  <c r="R5" i="4" s="1"/>
  <c r="Q7" i="4"/>
  <c r="M7" i="4"/>
  <c r="L7" i="4"/>
  <c r="K7" i="4"/>
  <c r="I7" i="4"/>
  <c r="H7" i="4"/>
  <c r="G7" i="4"/>
  <c r="F7" i="4"/>
  <c r="E7" i="4"/>
  <c r="D7" i="4"/>
  <c r="Q6" i="4"/>
  <c r="M6" i="4"/>
  <c r="L6" i="4"/>
  <c r="K6" i="4"/>
  <c r="I6" i="4"/>
  <c r="H6" i="4"/>
  <c r="G6" i="4"/>
  <c r="F6" i="4"/>
  <c r="E6" i="4"/>
  <c r="J4" i="4"/>
  <c r="J3" i="4" s="1"/>
  <c r="O36" i="3"/>
  <c r="N36" i="3"/>
  <c r="M36" i="3"/>
  <c r="L36" i="3"/>
  <c r="K36" i="3"/>
  <c r="J36" i="3"/>
  <c r="J37" i="3" s="1"/>
  <c r="I36" i="3"/>
  <c r="H36" i="3"/>
  <c r="G36" i="3"/>
  <c r="F36" i="3"/>
  <c r="E36" i="3"/>
  <c r="D36" i="3"/>
  <c r="R35" i="3"/>
  <c r="Q35" i="3"/>
  <c r="C35" i="3"/>
  <c r="R34" i="3"/>
  <c r="Q34" i="3"/>
  <c r="P34" i="3"/>
  <c r="C34" i="3" s="1"/>
  <c r="P33" i="3"/>
  <c r="N33" i="3"/>
  <c r="M33" i="3"/>
  <c r="L33" i="3"/>
  <c r="K33" i="3"/>
  <c r="J33" i="3"/>
  <c r="J6" i="3" s="1"/>
  <c r="J8" i="3" s="1"/>
  <c r="J10" i="3" s="1"/>
  <c r="I33" i="3"/>
  <c r="H33" i="3"/>
  <c r="G33" i="3"/>
  <c r="F33" i="3"/>
  <c r="E33" i="3"/>
  <c r="D33" i="3"/>
  <c r="R32" i="3"/>
  <c r="Q32" i="3"/>
  <c r="O32" i="3"/>
  <c r="C32" i="3" s="1"/>
  <c r="S32" i="3" s="1"/>
  <c r="R31" i="3"/>
  <c r="Q31" i="3"/>
  <c r="O31" i="3"/>
  <c r="C31" i="3" s="1"/>
  <c r="S31" i="3" s="1"/>
  <c r="C30" i="3"/>
  <c r="S30" i="3" s="1"/>
  <c r="R29" i="3"/>
  <c r="Q29" i="3"/>
  <c r="O29" i="3"/>
  <c r="C29" i="3" s="1"/>
  <c r="S29" i="3" s="1"/>
  <c r="C28" i="3"/>
  <c r="S28" i="3" s="1"/>
  <c r="R27" i="3"/>
  <c r="Q27" i="3"/>
  <c r="Q33" i="3" s="1"/>
  <c r="O27" i="3"/>
  <c r="P26" i="3"/>
  <c r="O26" i="3"/>
  <c r="K26" i="3"/>
  <c r="K37" i="3" s="1"/>
  <c r="J26" i="3"/>
  <c r="R25" i="3"/>
  <c r="Q25" i="3"/>
  <c r="G25" i="3"/>
  <c r="F25" i="3"/>
  <c r="C24" i="3"/>
  <c r="S24" i="3" s="1"/>
  <c r="R23" i="3"/>
  <c r="Q23" i="3"/>
  <c r="E23" i="3"/>
  <c r="E26" i="3" s="1"/>
  <c r="E6" i="3" s="1"/>
  <c r="E8" i="3" s="1"/>
  <c r="D23" i="3"/>
  <c r="D26" i="3" s="1"/>
  <c r="R22" i="3"/>
  <c r="Q22" i="3"/>
  <c r="N22" i="3"/>
  <c r="N26" i="3" s="1"/>
  <c r="N6" i="3" s="1"/>
  <c r="N8" i="3" s="1"/>
  <c r="M22" i="3"/>
  <c r="M26" i="3" s="1"/>
  <c r="M6" i="3" s="1"/>
  <c r="M8" i="3" s="1"/>
  <c r="R21" i="3"/>
  <c r="Q21" i="3"/>
  <c r="F21" i="3"/>
  <c r="C21" i="3" s="1"/>
  <c r="R20" i="3"/>
  <c r="Q20" i="3"/>
  <c r="G20" i="3"/>
  <c r="C20" i="3" s="1"/>
  <c r="S20" i="3" s="1"/>
  <c r="C19" i="3"/>
  <c r="S19" i="3" s="1"/>
  <c r="S18" i="3"/>
  <c r="C18" i="3"/>
  <c r="R17" i="3"/>
  <c r="Q17" i="3"/>
  <c r="L17" i="3"/>
  <c r="I17" i="3"/>
  <c r="G17" i="3"/>
  <c r="G26" i="3" s="1"/>
  <c r="F17" i="3"/>
  <c r="F26" i="3" s="1"/>
  <c r="F6" i="3" s="1"/>
  <c r="F8" i="3" s="1"/>
  <c r="R16" i="3"/>
  <c r="Q16" i="3"/>
  <c r="I16" i="3"/>
  <c r="C16" i="3" s="1"/>
  <c r="S16" i="3" s="1"/>
  <c r="R15" i="3"/>
  <c r="Q15" i="3"/>
  <c r="I15" i="3"/>
  <c r="C15" i="3"/>
  <c r="S15" i="3" s="1"/>
  <c r="R14" i="3"/>
  <c r="Q14" i="3"/>
  <c r="I14" i="3"/>
  <c r="C14" i="3" s="1"/>
  <c r="S14" i="3" s="1"/>
  <c r="R13" i="3"/>
  <c r="Q13" i="3"/>
  <c r="I13" i="3"/>
  <c r="C13" i="3" s="1"/>
  <c r="R12" i="3"/>
  <c r="Q12" i="3"/>
  <c r="L12" i="3"/>
  <c r="L26" i="3" s="1"/>
  <c r="L6" i="3" s="1"/>
  <c r="L8" i="3" s="1"/>
  <c r="K12" i="3"/>
  <c r="H12" i="3"/>
  <c r="R11" i="3"/>
  <c r="Q11" i="3"/>
  <c r="I11" i="3"/>
  <c r="Q9" i="3"/>
  <c r="P9" i="3"/>
  <c r="O9" i="3"/>
  <c r="N9" i="3"/>
  <c r="M9" i="3"/>
  <c r="L9" i="3"/>
  <c r="K9" i="3"/>
  <c r="J9" i="3"/>
  <c r="I9" i="3"/>
  <c r="H9" i="3"/>
  <c r="G9" i="3"/>
  <c r="F9" i="3"/>
  <c r="E9" i="3"/>
  <c r="S7" i="3"/>
  <c r="S5" i="3"/>
  <c r="C5" i="3"/>
  <c r="I156" i="2"/>
  <c r="I157" i="2" s="1"/>
  <c r="H156" i="2"/>
  <c r="G156" i="2"/>
  <c r="G153" i="2"/>
  <c r="G148" i="2"/>
  <c r="G145" i="2"/>
  <c r="I134" i="2"/>
  <c r="I135" i="2" s="1"/>
  <c r="H134" i="2"/>
  <c r="H135" i="2" s="1"/>
  <c r="G134" i="2"/>
  <c r="G135" i="2" s="1"/>
  <c r="I130" i="2"/>
  <c r="H130" i="2"/>
  <c r="G130" i="2"/>
  <c r="I116" i="2"/>
  <c r="H116" i="2"/>
  <c r="G116" i="2"/>
  <c r="I112" i="2"/>
  <c r="I113" i="2" s="1"/>
  <c r="H112" i="2"/>
  <c r="H113" i="2" s="1"/>
  <c r="G112" i="2"/>
  <c r="G113" i="2" s="1"/>
  <c r="I70" i="2"/>
  <c r="H70" i="2"/>
  <c r="G70" i="2"/>
  <c r="I36" i="2"/>
  <c r="H36" i="2"/>
  <c r="G36" i="2"/>
  <c r="I12" i="2"/>
  <c r="H12" i="2"/>
  <c r="G12" i="2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C22" i="1"/>
  <c r="K21" i="1"/>
  <c r="E21" i="1"/>
  <c r="E23" i="1" s="1"/>
  <c r="D21" i="1"/>
  <c r="D23" i="1" s="1"/>
  <c r="C21" i="1"/>
  <c r="C23" i="1" s="1"/>
  <c r="K20" i="1"/>
  <c r="K19" i="1"/>
  <c r="K18" i="1"/>
  <c r="K17" i="1"/>
  <c r="E17" i="1"/>
  <c r="D17" i="1"/>
  <c r="C17" i="1"/>
  <c r="K16" i="1"/>
  <c r="K15" i="1"/>
  <c r="K14" i="1"/>
  <c r="K13" i="1"/>
  <c r="D13" i="1"/>
  <c r="C13" i="1"/>
  <c r="K12" i="1"/>
  <c r="E11" i="1"/>
  <c r="C12" i="1"/>
  <c r="C11" i="1" s="1"/>
  <c r="K11" i="1"/>
  <c r="K10" i="1"/>
  <c r="E10" i="1"/>
  <c r="D10" i="1"/>
  <c r="C10" i="1"/>
  <c r="K9" i="1"/>
  <c r="E9" i="1"/>
  <c r="E8" i="1" s="1"/>
  <c r="D9" i="1"/>
  <c r="D8" i="1" s="1"/>
  <c r="C9" i="1"/>
  <c r="C8" i="1" s="1"/>
  <c r="C14" i="1" s="1"/>
  <c r="K8" i="1"/>
  <c r="K7" i="1"/>
  <c r="K6" i="1"/>
  <c r="K5" i="1"/>
  <c r="K4" i="1"/>
  <c r="K3" i="1"/>
  <c r="K2" i="1"/>
  <c r="H33" i="4" l="1"/>
  <c r="G53" i="4"/>
  <c r="L53" i="4"/>
  <c r="S55" i="4"/>
  <c r="K6" i="3"/>
  <c r="K8" i="3" s="1"/>
  <c r="K10" i="3" s="1"/>
  <c r="H4" i="4"/>
  <c r="S44" i="4"/>
  <c r="Q26" i="3"/>
  <c r="Q37" i="3" s="1"/>
  <c r="F10" i="3"/>
  <c r="S21" i="3"/>
  <c r="N10" i="3"/>
  <c r="O33" i="3"/>
  <c r="O6" i="3" s="1"/>
  <c r="O8" i="3" s="1"/>
  <c r="O10" i="3" s="1"/>
  <c r="S34" i="3"/>
  <c r="G33" i="4"/>
  <c r="P38" i="4"/>
  <c r="I48" i="2"/>
  <c r="H48" i="2"/>
  <c r="O4" i="4"/>
  <c r="L33" i="4"/>
  <c r="S43" i="4"/>
  <c r="L42" i="4"/>
  <c r="R42" i="4"/>
  <c r="S46" i="4"/>
  <c r="D53" i="4"/>
  <c r="R53" i="4"/>
  <c r="M10" i="3"/>
  <c r="S35" i="3"/>
  <c r="P4" i="4"/>
  <c r="P3" i="4" s="1"/>
  <c r="S10" i="4"/>
  <c r="H42" i="4"/>
  <c r="M42" i="4"/>
  <c r="G48" i="2"/>
  <c r="G157" i="2"/>
  <c r="G160" i="2" s="1"/>
  <c r="H157" i="2"/>
  <c r="H160" i="2" s="1"/>
  <c r="L38" i="4"/>
  <c r="C25" i="1"/>
  <c r="D14" i="1"/>
  <c r="D25" i="1" s="1"/>
  <c r="R26" i="3"/>
  <c r="E10" i="3"/>
  <c r="S7" i="4"/>
  <c r="S8" i="4"/>
  <c r="G42" i="4"/>
  <c r="G38" i="4" s="1"/>
  <c r="S48" i="4"/>
  <c r="Q36" i="3"/>
  <c r="S21" i="4"/>
  <c r="S34" i="4"/>
  <c r="S36" i="4"/>
  <c r="S41" i="4"/>
  <c r="H38" i="4"/>
  <c r="O42" i="4"/>
  <c r="O38" i="4" s="1"/>
  <c r="S45" i="4"/>
  <c r="E53" i="4"/>
  <c r="I53" i="4"/>
  <c r="Q53" i="4"/>
  <c r="F53" i="4"/>
  <c r="K53" i="4"/>
  <c r="L10" i="3"/>
  <c r="S30" i="4"/>
  <c r="K33" i="4"/>
  <c r="S13" i="4"/>
  <c r="S14" i="4"/>
  <c r="F42" i="4"/>
  <c r="C12" i="3"/>
  <c r="S12" i="3" s="1"/>
  <c r="C25" i="3"/>
  <c r="S25" i="3" s="1"/>
  <c r="I26" i="3"/>
  <c r="I6" i="3" s="1"/>
  <c r="I8" i="3" s="1"/>
  <c r="I10" i="3" s="1"/>
  <c r="S13" i="3"/>
  <c r="C22" i="3"/>
  <c r="S22" i="3" s="1"/>
  <c r="R33" i="3"/>
  <c r="R36" i="3"/>
  <c r="C36" i="3"/>
  <c r="S36" i="3" s="1"/>
  <c r="P36" i="3"/>
  <c r="P37" i="3" s="1"/>
  <c r="I4" i="4"/>
  <c r="Q5" i="4"/>
  <c r="D9" i="4"/>
  <c r="G4" i="4"/>
  <c r="S12" i="4"/>
  <c r="S18" i="4"/>
  <c r="S19" i="4"/>
  <c r="E42" i="4"/>
  <c r="E38" i="4" s="1"/>
  <c r="I42" i="4"/>
  <c r="I38" i="4" s="1"/>
  <c r="Q42" i="4"/>
  <c r="S49" i="4"/>
  <c r="M38" i="4"/>
  <c r="H131" i="2"/>
  <c r="G131" i="2"/>
  <c r="I131" i="2"/>
  <c r="I160" i="2"/>
  <c r="D5" i="4"/>
  <c r="R4" i="4"/>
  <c r="S11" i="4"/>
  <c r="S23" i="4"/>
  <c r="K38" i="4"/>
  <c r="R38" i="4"/>
  <c r="F4" i="4"/>
  <c r="N4" i="4"/>
  <c r="N3" i="4" s="1"/>
  <c r="S6" i="4"/>
  <c r="Q9" i="4"/>
  <c r="C58" i="4"/>
  <c r="S58" i="4" s="1"/>
  <c r="S50" i="4"/>
  <c r="S29" i="4"/>
  <c r="S32" i="4"/>
  <c r="D39" i="4"/>
  <c r="C59" i="4"/>
  <c r="S59" i="4" s="1"/>
  <c r="D15" i="4"/>
  <c r="S15" i="4" s="1"/>
  <c r="D33" i="4"/>
  <c r="D6" i="3"/>
  <c r="E37" i="3"/>
  <c r="I37" i="3"/>
  <c r="M37" i="3"/>
  <c r="G6" i="3"/>
  <c r="G8" i="3" s="1"/>
  <c r="G10" i="3" s="1"/>
  <c r="G37" i="3"/>
  <c r="F37" i="3"/>
  <c r="N37" i="3"/>
  <c r="L37" i="3"/>
  <c r="P6" i="3"/>
  <c r="P8" i="3" s="1"/>
  <c r="P10" i="3" s="1"/>
  <c r="H26" i="3"/>
  <c r="H6" i="3" s="1"/>
  <c r="H8" i="3" s="1"/>
  <c r="H10" i="3" s="1"/>
  <c r="C27" i="3"/>
  <c r="S27" i="3" s="1"/>
  <c r="D37" i="3"/>
  <c r="C11" i="3"/>
  <c r="S11" i="3" s="1"/>
  <c r="C17" i="3"/>
  <c r="S17" i="3" s="1"/>
  <c r="C23" i="3"/>
  <c r="S23" i="3" s="1"/>
  <c r="E14" i="1"/>
  <c r="E25" i="1" s="1"/>
  <c r="S42" i="4" l="1"/>
  <c r="H3" i="4"/>
  <c r="O3" i="4"/>
  <c r="C6" i="3"/>
  <c r="I3" i="4"/>
  <c r="R37" i="3"/>
  <c r="C33" i="3"/>
  <c r="S33" i="3" s="1"/>
  <c r="O37" i="3"/>
  <c r="Q6" i="3"/>
  <c r="Q8" i="3" s="1"/>
  <c r="Q10" i="3" s="1"/>
  <c r="H136" i="2"/>
  <c r="H161" i="2" s="1"/>
  <c r="H162" i="2" s="1"/>
  <c r="H165" i="2" s="1"/>
  <c r="I136" i="2"/>
  <c r="I161" i="2" s="1"/>
  <c r="I162" i="2" s="1"/>
  <c r="I165" i="2" s="1"/>
  <c r="M4" i="4"/>
  <c r="M3" i="4" s="1"/>
  <c r="G3" i="4"/>
  <c r="S33" i="4"/>
  <c r="Q4" i="4"/>
  <c r="E4" i="4"/>
  <c r="L4" i="4"/>
  <c r="L3" i="4" s="1"/>
  <c r="S53" i="4"/>
  <c r="G136" i="2"/>
  <c r="G161" i="2" s="1"/>
  <c r="G162" i="2" s="1"/>
  <c r="G165" i="2" s="1"/>
  <c r="R6" i="3"/>
  <c r="R8" i="3" s="1"/>
  <c r="R10" i="3" s="1"/>
  <c r="F38" i="4"/>
  <c r="F3" i="4" s="1"/>
  <c r="Q38" i="4"/>
  <c r="Q3" i="4" s="1"/>
  <c r="S9" i="4"/>
  <c r="K4" i="4"/>
  <c r="K3" i="4" s="1"/>
  <c r="S5" i="4"/>
  <c r="D4" i="4"/>
  <c r="S39" i="4"/>
  <c r="D38" i="4"/>
  <c r="R3" i="4"/>
  <c r="H37" i="3"/>
  <c r="C37" i="3" s="1"/>
  <c r="S37" i="3" s="1"/>
  <c r="C26" i="3"/>
  <c r="S26" i="3" s="1"/>
  <c r="D8" i="3"/>
  <c r="C8" i="3" s="1"/>
  <c r="S6" i="3"/>
  <c r="E3" i="4" l="1"/>
  <c r="C4" i="4"/>
  <c r="S38" i="4"/>
  <c r="S4" i="4"/>
  <c r="D3" i="4"/>
  <c r="S8" i="3"/>
  <c r="C3" i="4" l="1"/>
  <c r="S3" i="4" s="1"/>
  <c r="D9" i="3"/>
  <c r="C9" i="3" l="1"/>
  <c r="S9" i="3" s="1"/>
  <c r="D10" i="3"/>
  <c r="C10" i="3" s="1"/>
  <c r="S10" i="3" s="1"/>
</calcChain>
</file>

<file path=xl/sharedStrings.xml><?xml version="1.0" encoding="utf-8"?>
<sst xmlns="http://schemas.openxmlformats.org/spreadsheetml/2006/main" count="1700" uniqueCount="669">
  <si>
    <t>SVEUČILIŠTE JOSIPA JURJA STROSSMAYERA U OSIJEKU</t>
  </si>
  <si>
    <t>FAKULTET ZA ODGOJNE I OBRAZOVNE ZNANOSTI</t>
  </si>
  <si>
    <t>SVEUČILIŠTE J.J STROSSMAYERA U OSIJEKU - EKONOMSKI FAKULTET</t>
  </si>
  <si>
    <t>SVEUČILIŠTE J.J STROSSMAYERA U OSIJEKU</t>
  </si>
  <si>
    <t>TRG LJUDEVITA GAJA 7</t>
  </si>
  <si>
    <t>31000 OSIJEK</t>
  </si>
  <si>
    <t>52778515544</t>
  </si>
  <si>
    <t>Sveučilišta i veleučilišta u Republici Hrvatskoj</t>
  </si>
  <si>
    <t>08006</t>
  </si>
  <si>
    <t>IZMJENE I DOPUNE FINANCIJSKOG PLANA ZA 2022. GODINU</t>
  </si>
  <si>
    <t xml:space="preserve">SVEUČILIŠTE J.J.STROSSMAYERA U OSIJEKU - ELEKTROTEHNIČKI FAKULTET </t>
  </si>
  <si>
    <t>KNEZA TRPIMIRA 2 B</t>
  </si>
  <si>
    <t>95494259952</t>
  </si>
  <si>
    <t>OPĆI DIO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</si>
  <si>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</si>
  <si>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</si>
  <si>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</si>
  <si>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</si>
  <si>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</si>
  <si>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</si>
  <si>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u kunama, bez lipa</t>
  </si>
  <si>
    <t>SVEUČILIŠTE J.J STROSSMAYERA U OSIJEKU - GRAĐEVINSKI FAKULTET</t>
  </si>
  <si>
    <t xml:space="preserve">DRINSKA 16 A </t>
  </si>
  <si>
    <t>04150850819</t>
  </si>
  <si>
    <t>Plan
za 2022.</t>
  </si>
  <si>
    <t>Ostvarenje 31.10.2022.</t>
  </si>
  <si>
    <t>Izmjene i dopune  plana 
za 2022.</t>
  </si>
  <si>
    <t>SVEUČILIŠTE J.J STROSSMAYERA U OSIJEKU - MEDICINSKI FAKULTET</t>
  </si>
  <si>
    <t>HUTTLEROVA 4</t>
  </si>
  <si>
    <t>16214165873</t>
  </si>
  <si>
    <t>PRIHODI UKUPNO</t>
  </si>
  <si>
    <t>SVEUČILIŠTE J.J STROSSMAYERA U OSIJEKU - POLJOPRIVREDNI FAKULTET</t>
  </si>
  <si>
    <t>VLADIMIRA PRELOGA 1</t>
  </si>
  <si>
    <t>98816779821</t>
  </si>
  <si>
    <t>PRIHODI POSLOVANJA</t>
  </si>
  <si>
    <t>SVEUČILIŠTE J.J STROSSMAYERA U OSIJEKU - PRAVNI FAKULTET</t>
  </si>
  <si>
    <t>STJEPANA RADIĆA 13</t>
  </si>
  <si>
    <t xml:space="preserve"> 31000 OSIJEK</t>
  </si>
  <si>
    <t>26416570803</t>
  </si>
  <si>
    <t>PRIHODI OD NEFINANCIJSKE IMOVINE</t>
  </si>
  <si>
    <t>SVEUČILIŠTE J.J STROSSMAYERA U OSIJEKU - PREHRAMBENO TEHNOLOŠKI FAKULTET</t>
  </si>
  <si>
    <t>FRANJE KUHAČA 20</t>
  </si>
  <si>
    <t>96371000697</t>
  </si>
  <si>
    <t>RASHODI UKUPNO</t>
  </si>
  <si>
    <t>SVEUČILIŠTE J.J STROSSMAYERA U OSIJEKU - STROJARSKI FAKULTET U SLAVONSKOME BRODU</t>
  </si>
  <si>
    <t>TRG IVANE BRLIĆ MAŽURANIĆ 2</t>
  </si>
  <si>
    <t>35000 SLAVONSKI BROD</t>
  </si>
  <si>
    <t>65410788616</t>
  </si>
  <si>
    <t>RASHODI  POSLOVANJA</t>
  </si>
  <si>
    <t>SVEUČILIŠTE J.J STROSSMAYERA U OSIJEKU - FAKULTET ZA ODGOJNE I OBRAZOVNE ZNANOSTI</t>
  </si>
  <si>
    <t>CARA HADRIJANA 10</t>
  </si>
  <si>
    <t>28082679513</t>
  </si>
  <si>
    <t>RASHODI ZA NEFINANCIJSKU IMOVINU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</si>
  <si>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</si>
  <si>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</si>
  <si>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</si>
  <si>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</si>
  <si>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RAZLIKA - VIŠAK / MANJAK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</si>
  <si>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</si>
  <si>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</si>
  <si>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</si>
  <si>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</si>
  <si>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</si>
  <si>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</si>
  <si>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</si>
  <si>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</si>
  <si>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</si>
  <si>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DONOS</t>
  </si>
  <si>
    <t>Ukupan donos neutrošenih prihoda iz prethodne/ih godina</t>
  </si>
  <si>
    <t>SVEUČILIŠTE SJEVER</t>
  </si>
  <si>
    <t>TRG dr. ŽARKA DOLINARA 1</t>
  </si>
  <si>
    <t>48000 KOPRIVNICA</t>
  </si>
  <si>
    <t>59624928052</t>
  </si>
  <si>
    <t>ODNOS</t>
  </si>
  <si>
    <t>Ukupan odnos neutrošenih prihoda u sljedeću godinu (kod odnosa stavite negativan predznak)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</si>
  <si>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</si>
  <si>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</si>
  <si>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</si>
  <si>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</si>
  <si>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</si>
  <si>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</si>
  <si>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</si>
  <si>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</si>
  <si>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</si>
  <si>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</si>
  <si>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</si>
  <si>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</si>
  <si>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PRIMICI OD FINANCIJSKE IMOVINE I ZADUŽIVANJA</t>
  </si>
  <si>
    <t>SVEUČILIŠTE U RIJECI - AKADEMIJA PRIMJENJENIH UMJETNOSTI</t>
  </si>
  <si>
    <t>SLAVKA KRAUTZEKA 83</t>
  </si>
  <si>
    <t>55704161999</t>
  </si>
  <si>
    <t>IZDACI ZA FINANCIJSKU IMOVINU I OTPLATE ZAJMOVA</t>
  </si>
  <si>
    <t>SVEUČILIŠTE U RIJECI - EKONOMSKI FAKULTET</t>
  </si>
  <si>
    <t>IVANA FILIPOVIĆA 4</t>
  </si>
  <si>
    <t>26093119930</t>
  </si>
  <si>
    <t>NETO FINANCIRANJE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</si>
  <si>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</si>
  <si>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</si>
  <si>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</si>
  <si>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</si>
  <si>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</si>
  <si>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</si>
  <si>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</si>
  <si>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VIŠAK / MANJAK + DONOS + ODNOS + NETO FINANCIRANJE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</si>
  <si>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</si>
  <si>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</si>
  <si>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</si>
  <si>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</si>
  <si>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</si>
  <si>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</si>
  <si>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</si>
  <si>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</si>
  <si>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</si>
  <si>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</si>
  <si>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</si>
  <si>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</si>
  <si>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</si>
  <si>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</si>
  <si>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</si>
  <si>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</si>
  <si>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</si>
  <si>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</si>
  <si>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</si>
  <si>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</si>
  <si>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</si>
  <si>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</si>
  <si>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</si>
  <si>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</si>
  <si>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</si>
  <si>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</si>
  <si>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</si>
  <si>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</si>
  <si>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</si>
  <si>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</si>
  <si>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</si>
  <si>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</si>
  <si>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</si>
  <si>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</si>
  <si>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</si>
  <si>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</si>
  <si>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</si>
  <si>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</si>
  <si>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</si>
  <si>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</si>
  <si>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</si>
  <si>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</si>
  <si>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</si>
  <si>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</si>
  <si>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</si>
  <si>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</si>
  <si>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</si>
  <si>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</si>
  <si>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</si>
  <si>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</si>
  <si>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</si>
  <si>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</si>
  <si>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</si>
  <si>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</si>
  <si>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</si>
  <si>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</si>
  <si>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</si>
  <si>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</si>
  <si>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</si>
  <si>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</si>
  <si>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</si>
  <si>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</si>
  <si>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</si>
  <si>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</si>
  <si>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</si>
  <si>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</si>
  <si>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</si>
  <si>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</si>
  <si>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</si>
  <si>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</si>
  <si>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</si>
  <si>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</si>
  <si>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</si>
  <si>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</si>
  <si>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</si>
  <si>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</si>
  <si>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</si>
  <si>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</si>
  <si>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</si>
  <si>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</si>
  <si>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</si>
  <si>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</si>
  <si>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</si>
  <si>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</si>
  <si>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</si>
  <si>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</si>
  <si>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</si>
  <si>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</si>
  <si>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</si>
  <si>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</si>
  <si>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</si>
  <si>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</si>
  <si>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</si>
  <si>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</si>
  <si>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</si>
  <si>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</si>
  <si>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</si>
  <si>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</si>
  <si>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</si>
  <si>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</si>
  <si>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</si>
  <si>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</si>
  <si>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</si>
  <si>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</si>
  <si>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</si>
  <si>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</si>
  <si>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</si>
  <si>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</si>
  <si>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</si>
  <si>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</si>
  <si>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</si>
  <si>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</si>
  <si>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</si>
  <si>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</si>
  <si>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</si>
  <si>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</si>
  <si>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</si>
  <si>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</si>
  <si>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</si>
  <si>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</si>
  <si>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</si>
  <si>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</si>
  <si>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</si>
  <si>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</si>
  <si>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</si>
  <si>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</si>
  <si>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</si>
  <si>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</si>
  <si>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</si>
  <si>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</si>
  <si>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</si>
  <si>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</si>
  <si>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</si>
  <si>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</si>
  <si>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</si>
  <si>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</si>
  <si>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</si>
  <si>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</si>
  <si>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</si>
  <si>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</si>
  <si>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</si>
  <si>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</si>
  <si>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</si>
  <si>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</si>
  <si>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</si>
  <si>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</si>
  <si>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</si>
  <si>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</si>
  <si>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</si>
  <si>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</si>
  <si>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</si>
  <si>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</si>
  <si>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</si>
  <si>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</si>
  <si>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</si>
  <si>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</si>
  <si>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</si>
  <si>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</si>
  <si>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</si>
  <si>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</si>
  <si>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</si>
  <si>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</si>
  <si>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</si>
  <si>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</si>
  <si>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</si>
  <si>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</si>
  <si>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</si>
  <si>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</si>
  <si>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</si>
  <si>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</si>
  <si>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</si>
  <si>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</si>
  <si>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</si>
  <si>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</si>
  <si>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</si>
  <si>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</si>
  <si>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</si>
  <si>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</si>
  <si>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</si>
  <si>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</si>
  <si>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</si>
  <si>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</si>
  <si>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</si>
  <si>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</si>
  <si>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</si>
  <si>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</si>
  <si>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</si>
  <si>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</si>
  <si>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</si>
  <si>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</si>
  <si>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</si>
  <si>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</si>
  <si>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</si>
  <si>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</si>
  <si>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</si>
  <si>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</si>
  <si>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</si>
  <si>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</si>
  <si>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</si>
  <si>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</si>
  <si>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</si>
  <si>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</si>
  <si>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</si>
  <si>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</si>
  <si>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</si>
  <si>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</si>
  <si>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</si>
  <si>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</si>
  <si>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</si>
  <si>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14.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</si>
  <si>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</si>
  <si>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</si>
  <si>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</si>
  <si>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</si>
  <si>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</si>
  <si>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</si>
  <si>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</si>
  <si>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</si>
  <si>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</si>
  <si>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</si>
  <si>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</si>
  <si>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</si>
  <si>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</si>
  <si>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</si>
  <si>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</si>
  <si>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</si>
  <si>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</si>
  <si>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</si>
  <si>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</si>
  <si>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</si>
  <si>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</si>
  <si>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</si>
  <si>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</si>
  <si>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</si>
  <si>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</si>
  <si>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</si>
  <si>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</si>
  <si>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</si>
  <si>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</si>
  <si>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</si>
  <si>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</si>
  <si>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</si>
  <si>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</si>
  <si>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</si>
  <si>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</si>
  <si>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</si>
  <si>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</si>
  <si>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</si>
  <si>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</si>
  <si>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</si>
  <si>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</si>
  <si>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</si>
  <si>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</si>
  <si>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</si>
  <si>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</si>
  <si>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</si>
  <si>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</si>
  <si>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</si>
  <si>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</si>
  <si>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</si>
  <si>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</si>
  <si>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</si>
  <si>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</si>
  <si>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</si>
  <si>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</si>
  <si>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</si>
  <si>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</si>
  <si>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</si>
  <si>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</si>
  <si>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</si>
  <si>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</si>
  <si>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</si>
  <si>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</si>
  <si>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</si>
  <si>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</si>
  <si>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</si>
  <si>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</si>
  <si>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</si>
  <si>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</si>
  <si>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</si>
  <si>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</si>
  <si>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</si>
  <si>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</si>
  <si>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</si>
  <si>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</si>
  <si>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</si>
  <si>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</si>
  <si>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</si>
  <si>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</si>
  <si>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</si>
  <si>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</si>
  <si>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</si>
  <si>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</si>
  <si>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</si>
  <si>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</si>
  <si>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</si>
  <si>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</si>
  <si>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</si>
  <si>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</si>
  <si>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</si>
  <si>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</si>
  <si>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08091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</si>
  <si>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</si>
  <si>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</si>
  <si>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</si>
  <si>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</si>
  <si>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</si>
  <si>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</si>
  <si>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</si>
  <si>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</si>
  <si>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</si>
  <si>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</si>
  <si>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</si>
  <si>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</si>
  <si>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</si>
  <si>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</si>
  <si>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</si>
  <si>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</si>
  <si>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</si>
  <si>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</si>
  <si>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</si>
  <si>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</si>
  <si>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</si>
  <si>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</si>
  <si>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</si>
  <si>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</si>
  <si>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</si>
  <si>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IZMJENE I DOPUNE FINANCIJSKOG PLANA ZA  2022. GODINU</t>
  </si>
  <si>
    <t>Prihodi / rashodi</t>
  </si>
  <si>
    <t>Izvor</t>
  </si>
  <si>
    <t>Opis izvora</t>
  </si>
  <si>
    <t>Stavka</t>
  </si>
  <si>
    <t>Opis stavke</t>
  </si>
  <si>
    <t>Aktivnost</t>
  </si>
  <si>
    <t>PLAN 2022.</t>
  </si>
  <si>
    <t>OSTVARENJE 31.10.2022.</t>
  </si>
  <si>
    <t>IZMJENE I DOPUNE 2022.</t>
  </si>
  <si>
    <t>RASHODI</t>
  </si>
  <si>
    <t>Opći prihodi i primici</t>
  </si>
  <si>
    <t>Plaće za redovan rad</t>
  </si>
  <si>
    <t>A621003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</si>
  <si>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</si>
  <si>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</si>
  <si>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</si>
  <si>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</si>
  <si>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</si>
  <si>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Ostali nespomenuti rashodi poslovanja</t>
  </si>
  <si>
    <t>UKUPNO</t>
  </si>
  <si>
    <t>A622122</t>
  </si>
  <si>
    <t>Plaće u naravi</t>
  </si>
  <si>
    <t>Doprinosi za obvezno osiguranje u slučaju nezaposlenosti</t>
  </si>
  <si>
    <t>Službena putovanja</t>
  </si>
  <si>
    <t>Naknade za prijevoz,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</si>
  <si>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</si>
  <si>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</si>
  <si>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</si>
  <si>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</si>
  <si>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</si>
  <si>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</si>
  <si>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</si>
  <si>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</si>
  <si>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</si>
  <si>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</si>
  <si>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</si>
  <si>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</si>
  <si>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</si>
  <si>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</si>
  <si>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</si>
  <si>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</si>
  <si>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Premije osiguranja</t>
  </si>
  <si>
    <t>Reprezentacija</t>
  </si>
  <si>
    <t>Članarine i norme</t>
  </si>
  <si>
    <t>Troškovi sudskih postupaka</t>
  </si>
  <si>
    <t>Bankarske usluge i usluge platnog prometa</t>
  </si>
  <si>
    <t>Negativne tečajne razlike i razlike zbog primjene valutne kl</t>
  </si>
  <si>
    <t>zatezne kamate iz poslovnih odnosa</t>
  </si>
  <si>
    <t>Tekući prijenosi između proračunskih korisnika istog proračuna</t>
  </si>
  <si>
    <t>Naknade građanima i kućanstvima u novcu</t>
  </si>
  <si>
    <t>Ulaganje u tuđoj imovini radi prava korištenja</t>
  </si>
  <si>
    <t>Poslovni objekti</t>
  </si>
  <si>
    <t>Uredska oprema i namještaj</t>
  </si>
  <si>
    <t>Komunikacijska oprema</t>
  </si>
  <si>
    <t>Oprema za održavanje i zaštitu</t>
  </si>
  <si>
    <t>Instrumenti, uređaji i strojevi</t>
  </si>
  <si>
    <t>Sportska oprema</t>
  </si>
  <si>
    <t>Uređaji, strojevi i oprema za ostale namjene</t>
  </si>
  <si>
    <t>Knjige</t>
  </si>
  <si>
    <t>Ulaganja u računalne programe</t>
  </si>
  <si>
    <t>Dodatna ulaganja na građevinskim objektima</t>
  </si>
  <si>
    <t>Dodatna ulaganja na postrojenjima i opremi</t>
  </si>
  <si>
    <t>A621038</t>
  </si>
  <si>
    <t>A6211833</t>
  </si>
  <si>
    <t>UKUPNO 11</t>
  </si>
  <si>
    <t>Vlastiti prihodi</t>
  </si>
  <si>
    <t>A679090</t>
  </si>
  <si>
    <t>Ostali prihodi za posebne namjene</t>
  </si>
  <si>
    <t>A679071</t>
  </si>
  <si>
    <t>UKUPNO 43</t>
  </si>
  <si>
    <t>Tekući prijenosi između proračunskih korisnika istog proračuna temeljem prijenosa EU sredstava</t>
  </si>
  <si>
    <t>Ostale pomoći</t>
  </si>
  <si>
    <t>UKUPNO  52</t>
  </si>
  <si>
    <t>Donacije</t>
  </si>
  <si>
    <t>UKUPNO 61</t>
  </si>
  <si>
    <t>SVEUKUPNO</t>
  </si>
  <si>
    <t>PRIHODI</t>
  </si>
  <si>
    <t>671 - izvor 11</t>
  </si>
  <si>
    <t>Prihodi iz nadležnog proračuna za financiranje redovne djelatnosti proračunskih korisnika</t>
  </si>
  <si>
    <t>Kamate na oročena sredstva izvor 31</t>
  </si>
  <si>
    <t>Kamate na depozite po viđenju izvor 31</t>
  </si>
  <si>
    <t>Prihodi od pozitivnih tečajnih razlika</t>
  </si>
  <si>
    <t>Prihodi od prodaje proizvoda i robe</t>
  </si>
  <si>
    <t>Prihodi od pruženih usluga</t>
  </si>
  <si>
    <t>Ostali prihodi</t>
  </si>
  <si>
    <t xml:space="preserve">UKUPNO </t>
  </si>
  <si>
    <t>Sufinanciranje cijene usluge, participacije i slično</t>
  </si>
  <si>
    <t>Ostali prihodi izvor 43</t>
  </si>
  <si>
    <t>Tekuće pomoći proračunskim korisnicima iz proračuna koji im nije nadležan</t>
  </si>
  <si>
    <t>kapitalne pomoći proračunskim korisnicima iz proračuna koji im nije nadležan</t>
  </si>
  <si>
    <t>Tekuće donacije od neprofitnih organizacija</t>
  </si>
  <si>
    <t>Tekuće donacije od trgovačkih društava</t>
  </si>
  <si>
    <t>KONTROLA</t>
  </si>
  <si>
    <t>SVEUKUPNO PRIHODI</t>
  </si>
  <si>
    <t>SVEUKUPNO RASHODI</t>
  </si>
  <si>
    <t>RAZLIKA</t>
  </si>
  <si>
    <t>ODNOS (stavite negativan predznak)</t>
  </si>
  <si>
    <t>NETO</t>
  </si>
  <si>
    <t>A621181</t>
  </si>
  <si>
    <t>Zatezne kamate iz poslovnih odnosa</t>
  </si>
  <si>
    <t>IZMJENE PLANA  PRIHODA I PRIMITAKA ZA 2022. GODINU</t>
  </si>
  <si>
    <t>u kunama,bez lipa</t>
  </si>
  <si>
    <t>Izvor prihoda i primitaka</t>
  </si>
  <si>
    <t>2022.</t>
  </si>
  <si>
    <t>Indeks Izmjene i dopune/Plan *100</t>
  </si>
  <si>
    <t>Naziv stavke</t>
  </si>
  <si>
    <t>IZMJENE I DOPUNE PLANA 
UKUPNO za 2022.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</si>
  <si>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</si>
  <si>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</si>
  <si>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</si>
  <si>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</si>
  <si>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</si>
  <si>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</si>
  <si>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</si>
  <si>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</si>
  <si>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</si>
  <si>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</si>
  <si>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</si>
  <si>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</si>
  <si>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81                Namjenski primici od zaduživanja</t>
  </si>
  <si>
    <t>PLAN ZA 2022.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</si>
  <si>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</si>
  <si>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</si>
  <si>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</si>
  <si>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</si>
  <si>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</si>
  <si>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</si>
  <si>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</si>
  <si>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</si>
  <si>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</si>
  <si>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</si>
  <si>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</si>
  <si>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</si>
  <si>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</si>
  <si>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</si>
  <si>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</si>
  <si>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</si>
  <si>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</si>
  <si>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</si>
  <si>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651</t>
  </si>
  <si>
    <t xml:space="preserve">Upravne i administrativne pristojbe 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</si>
  <si>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</si>
  <si>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</si>
  <si>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</si>
  <si>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</si>
  <si>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</si>
  <si>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</si>
  <si>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</si>
  <si>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</si>
  <si>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</si>
  <si>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</si>
  <si>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</si>
  <si>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</si>
  <si>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</si>
  <si>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</si>
  <si>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</si>
  <si>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</si>
  <si>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</si>
  <si>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</si>
  <si>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</si>
  <si>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</si>
  <si>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</si>
  <si>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</si>
  <si>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724</t>
  </si>
  <si>
    <t>Prihodi od prodaje knjiga, umjetničkih djela i ostalih izložbenih vrijednosti</t>
  </si>
  <si>
    <t>7</t>
  </si>
  <si>
    <t>Primici od povrata depozita i jamčevnih pologa</t>
  </si>
  <si>
    <t>Primljeni krediti i zajmovi od kreditnih i ostalih financijskih institucija u javnom sektoru</t>
  </si>
  <si>
    <t>8</t>
  </si>
  <si>
    <t>Ukupno (po izvorima)</t>
  </si>
  <si>
    <t>IZMJENE I DOPUNE FINANCIJSKOG PLANA RASHODA I IZDATAKA ZA 2022.  GODINU</t>
  </si>
  <si>
    <t>Šifra</t>
  </si>
  <si>
    <t>Naziv</t>
  </si>
  <si>
    <t>IZMJENE I DOPUNE PLANA UKUPNO za 2022.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</si>
  <si>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</si>
  <si>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</si>
  <si>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</si>
  <si>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</si>
  <si>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</si>
  <si>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</si>
  <si>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</si>
  <si>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</si>
  <si>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</si>
  <si>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</si>
  <si>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</si>
  <si>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</si>
  <si>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</si>
  <si>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</si>
  <si>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</si>
  <si>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</si>
  <si>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</si>
  <si>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</si>
  <si>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</si>
  <si>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</si>
  <si>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</si>
  <si>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</si>
  <si>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</si>
  <si>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</si>
  <si>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</si>
  <si>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</si>
  <si>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</si>
  <si>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</si>
  <si>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</si>
  <si>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</si>
  <si>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</si>
  <si>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</si>
  <si>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</si>
  <si>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</si>
  <si>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</si>
  <si>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</si>
  <si>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</si>
  <si>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</si>
  <si>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</si>
  <si>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</si>
  <si>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</si>
  <si>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</si>
  <si>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</si>
  <si>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</si>
  <si>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</si>
  <si>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</si>
  <si>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</si>
  <si>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</si>
  <si>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</si>
  <si>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</si>
  <si>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</si>
  <si>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</si>
  <si>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</si>
  <si>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</si>
  <si>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</si>
  <si>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</si>
  <si>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</si>
  <si>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</si>
  <si>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</si>
  <si>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Prihodi</t>
  </si>
  <si>
    <t>SVEUČILIŠTE J. J. STROSSMAYERA U OSIJEKU
FAKULTET ZA ODGOJNE I OBRAZOVNE ZNANOSTI</t>
  </si>
  <si>
    <r>
      <t xml:space="preserve">ODNOS </t>
    </r>
    <r>
      <rPr>
        <b/>
        <sz val="8"/>
        <rFont val="Times New Roman"/>
        <family val="1"/>
        <charset val="238"/>
      </rPr>
      <t>(unosi se s negativnim predznakom)</t>
    </r>
  </si>
  <si>
    <t>U Osijeku, 19. prosinca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</si>
</sst>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n&quot;;[Red]\-#,##0.00\ &quot;kn&quot;"/>
    <numFmt numFmtId="164" formatCode="#&quot;.&quot;"/>
    <numFmt numFmtId="165" formatCode="00000000"/>
    <numFmt numFmtId="166" formatCode="#,##0_ ;\-#,##0\ "/>
  </numFmts>
  <fonts count="55"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indexed="8"/>
      <name val="Open Sans"/>
      <family val="2"/>
      <charset val="238"/>
    </font>
    <font>
      <sz val="10"/>
      <color indexed="8"/>
      <name val="Open Sans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9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"/>
      <family val="2"/>
    </font>
    <font>
      <sz val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9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Open Sans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11" fillId="0" borderId="0"/>
    <xf numFmtId="4" fontId="18" fillId="0" borderId="22" applyNumberFormat="0" applyProtection="0">
      <alignment horizontal="right" vertical="center"/>
    </xf>
    <xf numFmtId="4" fontId="18" fillId="10" borderId="22" applyNumberFormat="0" applyProtection="0">
      <alignment horizontal="left" vertical="center" indent="1" justifyLastLine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4" fillId="0" borderId="0"/>
  </cellStyleXfs>
  <cellXfs count="305">
    <xf numFmtId="0" fontId="0" fillId="0" borderId="0" xfId="0"/>
    <xf numFmtId="0" fontId="3" fillId="0" borderId="0" xfId="1" applyFont="1" applyAlignment="1" applyProtection="1"/>
    <xf numFmtId="1" fontId="4" fillId="0" borderId="0" xfId="0" applyNumberFormat="1" applyFont="1" applyFill="1" applyBorder="1" applyAlignment="1">
      <alignment horizontal="left"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164" fontId="8" fillId="2" borderId="1" xfId="2" applyNumberFormat="1" applyFont="1" applyFill="1" applyBorder="1" applyAlignment="1" applyProtection="1">
      <alignment horizontal="center" vertical="center"/>
    </xf>
    <xf numFmtId="1" fontId="8" fillId="2" borderId="1" xfId="2" applyNumberFormat="1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horizontal="left" vertical="center"/>
    </xf>
    <xf numFmtId="165" fontId="8" fillId="2" borderId="1" xfId="2" applyNumberFormat="1" applyFont="1" applyFill="1" applyBorder="1" applyAlignment="1" applyProtection="1">
      <alignment horizontal="center" vertical="center"/>
    </xf>
    <xf numFmtId="49" fontId="8" fillId="2" borderId="1" xfId="2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8" fillId="2" borderId="1" xfId="3" applyFont="1" applyFill="1" applyBorder="1" applyAlignment="1" applyProtection="1">
      <alignment horizontal="left" vertical="center"/>
    </xf>
    <xf numFmtId="165" fontId="8" fillId="2" borderId="1" xfId="3" applyNumberFormat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left" vertical="center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 applyProtection="1">
      <alignment horizontal="left" vertical="center" wrapText="1"/>
    </xf>
    <xf numFmtId="0" fontId="13" fillId="0" borderId="6" xfId="1" applyFont="1" applyBorder="1" applyAlignment="1" applyProtection="1">
      <alignment horizontal="left" vertical="center" wrapText="1"/>
    </xf>
    <xf numFmtId="3" fontId="10" fillId="4" borderId="6" xfId="1" applyNumberFormat="1" applyFont="1" applyFill="1" applyBorder="1" applyAlignment="1" applyProtection="1">
      <alignment horizontal="right" vertical="center" wrapText="1"/>
    </xf>
    <xf numFmtId="3" fontId="10" fillId="4" borderId="7" xfId="1" applyNumberFormat="1" applyFont="1" applyFill="1" applyBorder="1" applyAlignment="1" applyProtection="1">
      <alignment horizontal="right" vertical="center" wrapText="1"/>
    </xf>
    <xf numFmtId="0" fontId="13" fillId="0" borderId="5" xfId="1" applyFont="1" applyBorder="1" applyAlignment="1" applyProtection="1">
      <alignment horizontal="center" vertical="center" wrapText="1"/>
    </xf>
    <xf numFmtId="3" fontId="10" fillId="0" borderId="6" xfId="1" applyNumberFormat="1" applyFont="1" applyFill="1" applyBorder="1" applyAlignment="1" applyProtection="1">
      <alignment horizontal="right" vertical="center"/>
    </xf>
    <xf numFmtId="3" fontId="10" fillId="0" borderId="7" xfId="1" applyNumberFormat="1" applyFont="1" applyFill="1" applyBorder="1" applyAlignment="1" applyProtection="1">
      <alignment horizontal="right" vertical="center"/>
    </xf>
    <xf numFmtId="0" fontId="13" fillId="0" borderId="6" xfId="1" applyFont="1" applyBorder="1" applyAlignment="1" applyProtection="1">
      <alignment horizontal="left" vertical="center"/>
    </xf>
    <xf numFmtId="3" fontId="6" fillId="0" borderId="0" xfId="1" applyNumberFormat="1" applyFont="1" applyAlignment="1" applyProtection="1">
      <alignment vertical="center"/>
    </xf>
    <xf numFmtId="0" fontId="13" fillId="0" borderId="5" xfId="1" applyFont="1" applyBorder="1" applyAlignment="1" applyProtection="1">
      <alignment horizontal="center" vertical="center"/>
    </xf>
    <xf numFmtId="3" fontId="10" fillId="4" borderId="6" xfId="1" applyNumberFormat="1" applyFont="1" applyFill="1" applyBorder="1" applyAlignment="1" applyProtection="1">
      <alignment horizontal="right" vertical="center"/>
    </xf>
    <xf numFmtId="3" fontId="10" fillId="4" borderId="7" xfId="1" applyNumberFormat="1" applyFont="1" applyFill="1" applyBorder="1" applyAlignment="1" applyProtection="1">
      <alignment horizontal="right" vertical="center"/>
    </xf>
    <xf numFmtId="3" fontId="10" fillId="0" borderId="6" xfId="1" applyNumberFormat="1" applyFont="1" applyFill="1" applyBorder="1" applyAlignment="1" applyProtection="1">
      <alignment horizontal="right" vertical="center" wrapText="1"/>
    </xf>
    <xf numFmtId="3" fontId="13" fillId="0" borderId="6" xfId="1" applyNumberFormat="1" applyFont="1" applyFill="1" applyBorder="1" applyAlignment="1" applyProtection="1">
      <alignment horizontal="right" vertical="center" wrapText="1"/>
    </xf>
    <xf numFmtId="3" fontId="13" fillId="0" borderId="7" xfId="1" applyNumberFormat="1" applyFont="1" applyFill="1" applyBorder="1" applyAlignment="1" applyProtection="1">
      <alignment horizontal="right" vertical="center" wrapText="1"/>
    </xf>
    <xf numFmtId="0" fontId="13" fillId="0" borderId="8" xfId="1" applyFont="1" applyBorder="1" applyAlignment="1" applyProtection="1">
      <alignment horizontal="left" vertical="center" wrapText="1"/>
    </xf>
    <xf numFmtId="0" fontId="13" fillId="0" borderId="9" xfId="1" applyFont="1" applyBorder="1" applyAlignment="1" applyProtection="1">
      <alignment horizontal="left" vertical="center" wrapText="1"/>
    </xf>
    <xf numFmtId="3" fontId="10" fillId="4" borderId="9" xfId="1" applyNumberFormat="1" applyFont="1" applyFill="1" applyBorder="1" applyAlignment="1" applyProtection="1">
      <alignment horizontal="right" vertical="center" wrapText="1"/>
    </xf>
    <xf numFmtId="3" fontId="10" fillId="4" borderId="10" xfId="1" applyNumberFormat="1" applyFont="1" applyFill="1" applyBorder="1" applyAlignment="1" applyProtection="1">
      <alignment horizontal="right" vertical="center" wrapText="1"/>
    </xf>
    <xf numFmtId="0" fontId="10" fillId="0" borderId="5" xfId="1" applyFont="1" applyBorder="1" applyAlignment="1" applyProtection="1">
      <alignment horizontal="left" vertical="center" wrapText="1"/>
    </xf>
    <xf numFmtId="0" fontId="10" fillId="0" borderId="6" xfId="1" applyFont="1" applyBorder="1" applyAlignment="1" applyProtection="1">
      <alignment horizontal="left" vertical="center" wrapText="1"/>
    </xf>
    <xf numFmtId="3" fontId="10" fillId="0" borderId="7" xfId="1" applyNumberFormat="1" applyFont="1" applyFill="1" applyBorder="1" applyAlignment="1" applyProtection="1">
      <alignment horizontal="right" vertical="center" wrapText="1"/>
    </xf>
    <xf numFmtId="3" fontId="10" fillId="0" borderId="0" xfId="1" applyNumberFormat="1" applyFont="1" applyAlignment="1" applyProtection="1">
      <alignment horizontal="right" vertical="center"/>
    </xf>
    <xf numFmtId="0" fontId="10" fillId="0" borderId="8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3" fontId="10" fillId="5" borderId="9" xfId="1" applyNumberFormat="1" applyFont="1" applyFill="1" applyBorder="1" applyAlignment="1" applyProtection="1">
      <alignment horizontal="right" vertical="center"/>
    </xf>
    <xf numFmtId="3" fontId="14" fillId="0" borderId="0" xfId="1" applyNumberFormat="1" applyFont="1" applyAlignment="1" applyProtection="1">
      <alignment vertical="center"/>
    </xf>
    <xf numFmtId="3" fontId="10" fillId="4" borderId="9" xfId="1" applyNumberFormat="1" applyFont="1" applyFill="1" applyBorder="1" applyAlignment="1" applyProtection="1">
      <alignment horizontal="right" vertical="center"/>
    </xf>
    <xf numFmtId="3" fontId="10" fillId="4" borderId="10" xfId="1" applyNumberFormat="1" applyFont="1" applyFill="1" applyBorder="1" applyAlignment="1" applyProtection="1">
      <alignment horizontal="right" vertical="center"/>
    </xf>
    <xf numFmtId="0" fontId="12" fillId="3" borderId="11" xfId="1" applyFont="1" applyFill="1" applyBorder="1" applyAlignment="1" applyProtection="1">
      <alignment horizontal="left" vertical="center" wrapText="1"/>
    </xf>
    <xf numFmtId="0" fontId="12" fillId="3" borderId="12" xfId="1" applyFont="1" applyFill="1" applyBorder="1" applyAlignment="1" applyProtection="1">
      <alignment horizontal="left" vertical="center" wrapText="1"/>
    </xf>
    <xf numFmtId="3" fontId="12" fillId="3" borderId="12" xfId="1" applyNumberFormat="1" applyFont="1" applyFill="1" applyBorder="1" applyAlignment="1" applyProtection="1">
      <alignment horizontal="right" vertical="center"/>
    </xf>
    <xf numFmtId="3" fontId="12" fillId="3" borderId="13" xfId="1" applyNumberFormat="1" applyFont="1" applyFill="1" applyBorder="1" applyAlignment="1" applyProtection="1">
      <alignment horizontal="right" vertical="center"/>
    </xf>
    <xf numFmtId="8" fontId="6" fillId="0" borderId="0" xfId="1" applyNumberFormat="1" applyFont="1" applyAlignment="1" applyProtection="1">
      <alignment vertical="center"/>
    </xf>
    <xf numFmtId="0" fontId="15" fillId="0" borderId="0" xfId="1" applyFont="1" applyProtection="1"/>
    <xf numFmtId="0" fontId="15" fillId="0" borderId="0" xfId="1" applyFont="1" applyAlignment="1" applyProtection="1">
      <alignment vertical="center"/>
    </xf>
    <xf numFmtId="165" fontId="8" fillId="2" borderId="1" xfId="2" quotePrefix="1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/>
    <xf numFmtId="165" fontId="8" fillId="2" borderId="1" xfId="2" applyNumberFormat="1" applyFont="1" applyFill="1" applyBorder="1" applyAlignment="1" applyProtection="1">
      <alignment horizontal="left" vertical="center"/>
    </xf>
    <xf numFmtId="164" fontId="8" fillId="6" borderId="1" xfId="2" applyNumberFormat="1" applyFont="1" applyFill="1" applyBorder="1" applyAlignment="1" applyProtection="1">
      <alignment horizontal="center" vertical="center"/>
    </xf>
    <xf numFmtId="1" fontId="8" fillId="6" borderId="1" xfId="2" applyNumberFormat="1" applyFont="1" applyFill="1" applyBorder="1" applyAlignment="1" applyProtection="1">
      <alignment horizontal="right" vertical="center"/>
    </xf>
    <xf numFmtId="0" fontId="8" fillId="6" borderId="1" xfId="2" applyFont="1" applyFill="1" applyBorder="1" applyAlignment="1" applyProtection="1">
      <alignment horizontal="left" vertical="center"/>
    </xf>
    <xf numFmtId="165" fontId="8" fillId="6" borderId="1" xfId="2" applyNumberFormat="1" applyFont="1" applyFill="1" applyBorder="1" applyAlignment="1" applyProtection="1">
      <alignment horizontal="center" vertical="center"/>
    </xf>
    <xf numFmtId="49" fontId="8" fillId="6" borderId="1" xfId="2" applyNumberFormat="1" applyFont="1" applyFill="1" applyBorder="1" applyAlignment="1" applyProtection="1">
      <alignment horizontal="center" vertical="center"/>
    </xf>
    <xf numFmtId="49" fontId="0" fillId="6" borderId="0" xfId="0" applyNumberFormat="1" applyFill="1" applyProtection="1"/>
    <xf numFmtId="165" fontId="8" fillId="6" borderId="1" xfId="2" applyNumberFormat="1" applyFont="1" applyFill="1" applyBorder="1" applyAlignment="1" applyProtection="1">
      <alignment horizontal="left" vertical="center"/>
    </xf>
    <xf numFmtId="0" fontId="0" fillId="6" borderId="0" xfId="0" applyFill="1" applyProtection="1"/>
    <xf numFmtId="3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17" fillId="2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3" fontId="17" fillId="0" borderId="1" xfId="4" applyNumberFormat="1" applyFont="1" applyFill="1" applyBorder="1" applyAlignment="1" applyProtection="1">
      <alignment vertical="center"/>
      <protection locked="0"/>
    </xf>
    <xf numFmtId="3" fontId="17" fillId="0" borderId="1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3" fontId="17" fillId="0" borderId="0" xfId="0" applyNumberFormat="1" applyFont="1" applyFill="1" applyBorder="1"/>
    <xf numFmtId="4" fontId="17" fillId="0" borderId="0" xfId="0" applyNumberFormat="1" applyFont="1" applyFill="1" applyBorder="1"/>
    <xf numFmtId="3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5" fillId="13" borderId="47" xfId="2" applyFont="1" applyFill="1" applyBorder="1" applyAlignment="1" applyProtection="1">
      <alignment horizontal="center" vertical="center" wrapText="1"/>
    </xf>
    <xf numFmtId="0" fontId="25" fillId="13" borderId="47" xfId="2" applyNumberFormat="1" applyFont="1" applyFill="1" applyBorder="1" applyAlignment="1" applyProtection="1">
      <alignment horizontal="center" vertical="center" wrapText="1"/>
    </xf>
    <xf numFmtId="0" fontId="23" fillId="13" borderId="47" xfId="2" applyFont="1" applyFill="1" applyBorder="1" applyAlignment="1" applyProtection="1">
      <alignment horizontal="center" vertical="center" wrapText="1"/>
    </xf>
    <xf numFmtId="3" fontId="26" fillId="13" borderId="48" xfId="2" applyNumberFormat="1" applyFont="1" applyFill="1" applyBorder="1" applyAlignment="1" applyProtection="1">
      <alignment horizontal="center" vertical="center" wrapText="1"/>
    </xf>
    <xf numFmtId="1" fontId="26" fillId="13" borderId="48" xfId="2" applyNumberFormat="1" applyFont="1" applyFill="1" applyBorder="1" applyAlignment="1" applyProtection="1">
      <alignment horizontal="center" vertical="center" wrapText="1"/>
    </xf>
    <xf numFmtId="1" fontId="26" fillId="0" borderId="48" xfId="2" applyNumberFormat="1" applyFont="1" applyFill="1" applyBorder="1" applyAlignment="1" applyProtection="1">
      <alignment horizontal="center" vertical="center" wrapText="1"/>
    </xf>
    <xf numFmtId="0" fontId="27" fillId="17" borderId="1" xfId="2" applyFont="1" applyFill="1" applyBorder="1" applyAlignment="1" applyProtection="1">
      <alignment vertical="center" wrapText="1"/>
    </xf>
    <xf numFmtId="3" fontId="27" fillId="17" borderId="1" xfId="2" applyNumberFormat="1" applyFont="1" applyFill="1" applyBorder="1" applyAlignment="1" applyProtection="1">
      <alignment vertical="center"/>
    </xf>
    <xf numFmtId="3" fontId="27" fillId="17" borderId="1" xfId="2" applyNumberFormat="1" applyFont="1" applyFill="1" applyBorder="1" applyAlignment="1" applyProtection="1">
      <alignment vertical="center" wrapText="1"/>
    </xf>
    <xf numFmtId="3" fontId="27" fillId="18" borderId="1" xfId="2" applyNumberFormat="1" applyFont="1" applyFill="1" applyBorder="1" applyAlignment="1" applyProtection="1">
      <alignment vertical="center" wrapText="1"/>
    </xf>
    <xf numFmtId="3" fontId="27" fillId="17" borderId="1" xfId="2" applyNumberFormat="1" applyFont="1" applyFill="1" applyBorder="1" applyAlignment="1" applyProtection="1">
      <alignment horizontal="center" vertical="center" wrapText="1"/>
    </xf>
    <xf numFmtId="3" fontId="28" fillId="0" borderId="25" xfId="0" applyNumberFormat="1" applyFont="1" applyFill="1" applyBorder="1" applyAlignment="1">
      <alignment vertical="center"/>
    </xf>
    <xf numFmtId="3" fontId="29" fillId="19" borderId="1" xfId="2" applyNumberFormat="1" applyFont="1" applyFill="1" applyBorder="1" applyAlignment="1" applyProtection="1">
      <alignment horizontal="left" vertical="center"/>
    </xf>
    <xf numFmtId="3" fontId="29" fillId="19" borderId="1" xfId="2" applyNumberFormat="1" applyFont="1" applyFill="1" applyBorder="1" applyAlignment="1" applyProtection="1">
      <alignment vertical="center" wrapText="1"/>
    </xf>
    <xf numFmtId="3" fontId="30" fillId="19" borderId="1" xfId="2" applyNumberFormat="1" applyFont="1" applyFill="1" applyBorder="1" applyProtection="1"/>
    <xf numFmtId="3" fontId="29" fillId="19" borderId="1" xfId="2" applyNumberFormat="1" applyFont="1" applyFill="1" applyBorder="1" applyAlignment="1" applyProtection="1">
      <alignment vertical="center"/>
    </xf>
    <xf numFmtId="3" fontId="29" fillId="20" borderId="1" xfId="2" applyNumberFormat="1" applyFont="1" applyFill="1" applyBorder="1" applyAlignment="1" applyProtection="1">
      <alignment vertical="center"/>
    </xf>
    <xf numFmtId="3" fontId="27" fillId="20" borderId="1" xfId="2" applyNumberFormat="1" applyFont="1" applyFill="1" applyBorder="1" applyAlignment="1" applyProtection="1">
      <alignment horizontal="center" vertical="center" wrapText="1"/>
    </xf>
    <xf numFmtId="3" fontId="31" fillId="21" borderId="1" xfId="2" applyNumberFormat="1" applyFont="1" applyFill="1" applyBorder="1" applyAlignment="1" applyProtection="1">
      <alignment horizontal="center" vertical="center"/>
    </xf>
    <xf numFmtId="3" fontId="31" fillId="21" borderId="1" xfId="2" applyNumberFormat="1" applyFont="1" applyFill="1" applyBorder="1" applyAlignment="1" applyProtection="1">
      <alignment vertical="center" wrapText="1"/>
    </xf>
    <xf numFmtId="3" fontId="32" fillId="15" borderId="1" xfId="2" applyNumberFormat="1" applyFont="1" applyFill="1" applyBorder="1" applyProtection="1"/>
    <xf numFmtId="3" fontId="31" fillId="15" borderId="1" xfId="2" applyNumberFormat="1" applyFont="1" applyFill="1" applyBorder="1" applyAlignment="1" applyProtection="1">
      <alignment vertical="center"/>
    </xf>
    <xf numFmtId="3" fontId="31" fillId="16" borderId="1" xfId="2" applyNumberFormat="1" applyFont="1" applyFill="1" applyBorder="1" applyAlignment="1" applyProtection="1">
      <alignment vertical="center"/>
    </xf>
    <xf numFmtId="3" fontId="27" fillId="16" borderId="1" xfId="2" applyNumberFormat="1" applyFont="1" applyFill="1" applyBorder="1" applyAlignment="1" applyProtection="1">
      <alignment horizontal="center" vertical="center" wrapText="1"/>
    </xf>
    <xf numFmtId="0" fontId="30" fillId="0" borderId="1" xfId="2" applyFont="1" applyBorder="1" applyProtection="1"/>
    <xf numFmtId="3" fontId="14" fillId="21" borderId="1" xfId="2" quotePrefix="1" applyNumberFormat="1" applyFont="1" applyFill="1" applyBorder="1" applyAlignment="1" applyProtection="1">
      <alignment vertical="center"/>
    </xf>
    <xf numFmtId="3" fontId="14" fillId="21" borderId="1" xfId="2" applyNumberFormat="1" applyFont="1" applyFill="1" applyBorder="1" applyAlignment="1" applyProtection="1">
      <alignment vertical="center"/>
    </xf>
    <xf numFmtId="3" fontId="24" fillId="0" borderId="1" xfId="0" applyNumberFormat="1" applyFont="1" applyFill="1" applyBorder="1" applyAlignment="1" applyProtection="1"/>
    <xf numFmtId="3" fontId="27" fillId="0" borderId="1" xfId="2" applyNumberFormat="1" applyFont="1" applyFill="1" applyBorder="1" applyAlignment="1" applyProtection="1">
      <alignment horizontal="center" vertical="center" wrapText="1"/>
    </xf>
    <xf numFmtId="0" fontId="29" fillId="0" borderId="1" xfId="2" applyFont="1" applyBorder="1" applyAlignment="1" applyProtection="1">
      <alignment vertical="center"/>
    </xf>
    <xf numFmtId="0" fontId="30" fillId="0" borderId="1" xfId="2" applyNumberFormat="1" applyFont="1" applyFill="1" applyBorder="1" applyAlignment="1" applyProtection="1">
      <alignment vertical="center"/>
    </xf>
    <xf numFmtId="0" fontId="29" fillId="0" borderId="1" xfId="2" applyFont="1" applyFill="1" applyBorder="1" applyAlignment="1" applyProtection="1">
      <alignment vertical="center"/>
    </xf>
    <xf numFmtId="0" fontId="31" fillId="0" borderId="1" xfId="2" applyFont="1" applyFill="1" applyBorder="1" applyAlignment="1" applyProtection="1">
      <alignment horizontal="center" vertical="center"/>
    </xf>
    <xf numFmtId="0" fontId="32" fillId="0" borderId="1" xfId="2" applyNumberFormat="1" applyFont="1" applyFill="1" applyBorder="1" applyAlignment="1" applyProtection="1">
      <alignment vertical="center"/>
    </xf>
    <xf numFmtId="3" fontId="32" fillId="15" borderId="1" xfId="2" applyNumberFormat="1" applyFont="1" applyFill="1" applyBorder="1" applyAlignment="1" applyProtection="1">
      <alignment vertical="center"/>
    </xf>
    <xf numFmtId="0" fontId="29" fillId="0" borderId="1" xfId="10" applyFont="1" applyFill="1" applyBorder="1" applyAlignment="1" applyProtection="1">
      <alignment horizontal="left" vertical="center" wrapText="1"/>
    </xf>
    <xf numFmtId="0" fontId="29" fillId="0" borderId="1" xfId="2" applyFont="1" applyFill="1" applyBorder="1" applyAlignment="1" applyProtection="1">
      <alignment horizontal="right" vertical="center"/>
    </xf>
    <xf numFmtId="0" fontId="31" fillId="0" borderId="1" xfId="2" applyNumberFormat="1" applyFont="1" applyFill="1" applyBorder="1" applyAlignment="1" applyProtection="1">
      <alignment vertical="center"/>
    </xf>
    <xf numFmtId="0" fontId="29" fillId="0" borderId="1" xfId="2" applyNumberFormat="1" applyFont="1" applyFill="1" applyBorder="1" applyAlignment="1" applyProtection="1">
      <alignment vertical="center"/>
    </xf>
    <xf numFmtId="0" fontId="29" fillId="19" borderId="1" xfId="2" applyFont="1" applyFill="1" applyBorder="1" applyAlignment="1" applyProtection="1">
      <alignment horizontal="left" vertical="center"/>
    </xf>
    <xf numFmtId="0" fontId="30" fillId="19" borderId="1" xfId="2" applyFont="1" applyFill="1" applyBorder="1" applyAlignment="1" applyProtection="1">
      <alignment vertical="center"/>
    </xf>
    <xf numFmtId="3" fontId="30" fillId="19" borderId="1" xfId="2" applyNumberFormat="1" applyFont="1" applyFill="1" applyBorder="1" applyAlignment="1" applyProtection="1">
      <alignment vertical="center"/>
    </xf>
    <xf numFmtId="0" fontId="30" fillId="0" borderId="1" xfId="2" applyFont="1" applyBorder="1" applyAlignment="1" applyProtection="1">
      <alignment horizontal="right"/>
    </xf>
    <xf numFmtId="0" fontId="33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/>
    </xf>
    <xf numFmtId="0" fontId="33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4" fillId="21" borderId="0" xfId="0" applyNumberFormat="1" applyFont="1" applyFill="1" applyBorder="1" applyAlignment="1" applyProtection="1"/>
    <xf numFmtId="3" fontId="19" fillId="0" borderId="1" xfId="1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1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1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4" fontId="4" fillId="9" borderId="1" xfId="0" applyNumberFormat="1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vertical="center"/>
    </xf>
    <xf numFmtId="1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4" fontId="4" fillId="12" borderId="1" xfId="0" applyNumberFormat="1" applyFont="1" applyFill="1" applyBorder="1" applyAlignment="1">
      <alignment horizontal="center" vertical="center"/>
    </xf>
    <xf numFmtId="3" fontId="4" fillId="12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36" fillId="0" borderId="0" xfId="0" applyNumberFormat="1" applyFont="1" applyFill="1"/>
    <xf numFmtId="1" fontId="36" fillId="0" borderId="0" xfId="0" applyNumberFormat="1" applyFont="1" applyFill="1" applyAlignment="1">
      <alignment horizontal="center" vertical="center"/>
    </xf>
    <xf numFmtId="3" fontId="36" fillId="0" borderId="0" xfId="0" applyNumberFormat="1" applyFont="1" applyFill="1" applyAlignment="1">
      <alignment horizontal="center" vertical="center"/>
    </xf>
    <xf numFmtId="0" fontId="36" fillId="0" borderId="0" xfId="0" applyFont="1" applyFill="1"/>
    <xf numFmtId="1" fontId="37" fillId="0" borderId="0" xfId="2" applyNumberFormat="1" applyFont="1" applyAlignment="1" applyProtection="1">
      <alignment vertical="center" wrapText="1"/>
    </xf>
    <xf numFmtId="0" fontId="37" fillId="0" borderId="0" xfId="2" applyFont="1" applyAlignment="1" applyProtection="1">
      <alignment vertical="center"/>
    </xf>
    <xf numFmtId="0" fontId="37" fillId="0" borderId="0" xfId="2" applyFont="1" applyAlignment="1" applyProtection="1">
      <alignment horizontal="right" vertical="center"/>
    </xf>
    <xf numFmtId="1" fontId="38" fillId="13" borderId="43" xfId="2" applyNumberFormat="1" applyFont="1" applyFill="1" applyBorder="1" applyAlignment="1" applyProtection="1">
      <alignment horizontal="left" vertical="center" wrapText="1"/>
    </xf>
    <xf numFmtId="1" fontId="38" fillId="13" borderId="44" xfId="2" applyNumberFormat="1" applyFont="1" applyFill="1" applyBorder="1" applyAlignment="1" applyProtection="1">
      <alignment horizontal="left" vertical="center" wrapText="1"/>
    </xf>
    <xf numFmtId="0" fontId="39" fillId="13" borderId="45" xfId="2" applyNumberFormat="1" applyFont="1" applyFill="1" applyBorder="1" applyAlignment="1" applyProtection="1">
      <alignment horizontal="center" vertical="center" wrapText="1"/>
    </xf>
    <xf numFmtId="0" fontId="39" fillId="13" borderId="46" xfId="2" applyNumberFormat="1" applyFont="1" applyFill="1" applyBorder="1" applyAlignment="1" applyProtection="1">
      <alignment horizontal="center" vertical="center" wrapText="1"/>
    </xf>
    <xf numFmtId="0" fontId="39" fillId="13" borderId="47" xfId="2" applyNumberFormat="1" applyFont="1" applyFill="1" applyBorder="1" applyAlignment="1" applyProtection="1">
      <alignment horizontal="center" vertical="center" wrapText="1"/>
    </xf>
    <xf numFmtId="0" fontId="39" fillId="13" borderId="47" xfId="2" applyFont="1" applyFill="1" applyBorder="1" applyAlignment="1" applyProtection="1">
      <alignment horizontal="center" vertical="center" wrapText="1"/>
    </xf>
    <xf numFmtId="0" fontId="39" fillId="13" borderId="44" xfId="2" applyFont="1" applyFill="1" applyBorder="1" applyAlignment="1" applyProtection="1">
      <alignment horizontal="center" vertical="center" wrapText="1"/>
    </xf>
    <xf numFmtId="3" fontId="39" fillId="13" borderId="48" xfId="2" applyNumberFormat="1" applyFont="1" applyFill="1" applyBorder="1" applyAlignment="1" applyProtection="1">
      <alignment horizontal="center" vertical="center" wrapText="1"/>
    </xf>
    <xf numFmtId="3" fontId="39" fillId="14" borderId="42" xfId="2" applyNumberFormat="1" applyFont="1" applyFill="1" applyBorder="1" applyAlignment="1" applyProtection="1">
      <alignment horizontal="center" vertical="center" wrapText="1"/>
    </xf>
    <xf numFmtId="1" fontId="38" fillId="11" borderId="48" xfId="2" applyNumberFormat="1" applyFont="1" applyFill="1" applyBorder="1" applyAlignment="1" applyProtection="1">
      <alignment horizontal="center" vertical="center" wrapText="1"/>
    </xf>
    <xf numFmtId="0" fontId="36" fillId="0" borderId="50" xfId="0" applyFont="1" applyFill="1" applyBorder="1"/>
    <xf numFmtId="49" fontId="40" fillId="0" borderId="24" xfId="2" applyNumberFormat="1" applyFont="1" applyFill="1" applyBorder="1" applyAlignment="1" applyProtection="1">
      <alignment horizontal="left"/>
    </xf>
    <xf numFmtId="0" fontId="37" fillId="0" borderId="25" xfId="7" applyFont="1" applyFill="1" applyBorder="1" applyAlignment="1" applyProtection="1">
      <alignment horizontal="left" vertical="center" wrapText="1"/>
    </xf>
    <xf numFmtId="3" fontId="42" fillId="0" borderId="52" xfId="2" applyNumberFormat="1" applyFont="1" applyFill="1" applyBorder="1" applyAlignment="1" applyProtection="1">
      <alignment vertical="center"/>
      <protection locked="0"/>
    </xf>
    <xf numFmtId="3" fontId="42" fillId="0" borderId="1" xfId="2" applyNumberFormat="1" applyFont="1" applyFill="1" applyBorder="1" applyAlignment="1" applyProtection="1">
      <alignment vertical="center"/>
      <protection locked="0"/>
    </xf>
    <xf numFmtId="3" fontId="42" fillId="0" borderId="25" xfId="2" applyNumberFormat="1" applyFont="1" applyFill="1" applyBorder="1" applyAlignment="1" applyProtection="1">
      <alignment vertical="center"/>
      <protection locked="0"/>
    </xf>
    <xf numFmtId="3" fontId="43" fillId="0" borderId="28" xfId="0" applyNumberFormat="1" applyFont="1" applyFill="1" applyBorder="1" applyAlignment="1">
      <alignment horizontal="center" vertical="center"/>
    </xf>
    <xf numFmtId="49" fontId="35" fillId="15" borderId="24" xfId="2" applyNumberFormat="1" applyFont="1" applyFill="1" applyBorder="1" applyAlignment="1" applyProtection="1">
      <alignment horizontal="left"/>
    </xf>
    <xf numFmtId="0" fontId="44" fillId="15" borderId="25" xfId="7" applyFont="1" applyFill="1" applyBorder="1" applyAlignment="1" applyProtection="1">
      <alignment horizontal="left" vertical="center" wrapText="1"/>
    </xf>
    <xf numFmtId="3" fontId="45" fillId="15" borderId="52" xfId="2" applyNumberFormat="1" applyFont="1" applyFill="1" applyBorder="1" applyAlignment="1" applyProtection="1">
      <alignment vertical="center"/>
    </xf>
    <xf numFmtId="3" fontId="45" fillId="15" borderId="1" xfId="2" applyNumberFormat="1" applyFont="1" applyFill="1" applyBorder="1" applyAlignment="1" applyProtection="1">
      <alignment vertical="center"/>
    </xf>
    <xf numFmtId="3" fontId="45" fillId="15" borderId="25" xfId="2" applyNumberFormat="1" applyFont="1" applyFill="1" applyBorder="1" applyAlignment="1" applyProtection="1">
      <alignment vertical="center"/>
    </xf>
    <xf numFmtId="3" fontId="45" fillId="15" borderId="24" xfId="2" applyNumberFormat="1" applyFont="1" applyFill="1" applyBorder="1" applyAlignment="1" applyProtection="1">
      <alignment vertical="center"/>
    </xf>
    <xf numFmtId="3" fontId="46" fillId="16" borderId="32" xfId="0" applyNumberFormat="1" applyFont="1" applyFill="1" applyBorder="1" applyAlignment="1">
      <alignment horizontal="center" vertical="center"/>
    </xf>
    <xf numFmtId="0" fontId="47" fillId="0" borderId="0" xfId="0" applyFont="1" applyFill="1"/>
    <xf numFmtId="3" fontId="47" fillId="0" borderId="0" xfId="0" applyNumberFormat="1" applyFont="1" applyFill="1"/>
    <xf numFmtId="166" fontId="42" fillId="0" borderId="52" xfId="2" applyNumberFormat="1" applyFont="1" applyFill="1" applyBorder="1" applyAlignment="1" applyProtection="1">
      <alignment vertical="center"/>
      <protection locked="0"/>
    </xf>
    <xf numFmtId="166" fontId="42" fillId="0" borderId="1" xfId="2" applyNumberFormat="1" applyFont="1" applyFill="1" applyBorder="1" applyAlignment="1" applyProtection="1">
      <alignment vertical="center"/>
      <protection locked="0"/>
    </xf>
    <xf numFmtId="166" fontId="42" fillId="0" borderId="25" xfId="2" applyNumberFormat="1" applyFont="1" applyFill="1" applyBorder="1" applyAlignment="1" applyProtection="1">
      <alignment vertical="center"/>
      <protection locked="0"/>
    </xf>
    <xf numFmtId="3" fontId="43" fillId="0" borderId="32" xfId="0" applyNumberFormat="1" applyFont="1" applyFill="1" applyBorder="1" applyAlignment="1">
      <alignment horizontal="center" vertical="center"/>
    </xf>
    <xf numFmtId="3" fontId="43" fillId="16" borderId="32" xfId="0" applyNumberFormat="1" applyFont="1" applyFill="1" applyBorder="1" applyAlignment="1">
      <alignment horizontal="center" vertical="center"/>
    </xf>
    <xf numFmtId="0" fontId="47" fillId="0" borderId="50" xfId="0" applyFont="1" applyFill="1" applyBorder="1"/>
    <xf numFmtId="49" fontId="40" fillId="0" borderId="33" xfId="2" applyNumberFormat="1" applyFont="1" applyFill="1" applyBorder="1" applyAlignment="1" applyProtection="1">
      <alignment horizontal="left"/>
    </xf>
    <xf numFmtId="0" fontId="37" fillId="0" borderId="53" xfId="7" applyFont="1" applyFill="1" applyBorder="1" applyAlignment="1" applyProtection="1">
      <alignment horizontal="left" vertical="center" wrapText="1"/>
    </xf>
    <xf numFmtId="3" fontId="42" fillId="15" borderId="54" xfId="2" applyNumberFormat="1" applyFont="1" applyFill="1" applyBorder="1" applyAlignment="1" applyProtection="1">
      <alignment vertical="center"/>
    </xf>
    <xf numFmtId="3" fontId="42" fillId="15" borderId="34" xfId="2" applyNumberFormat="1" applyFont="1" applyFill="1" applyBorder="1" applyAlignment="1" applyProtection="1">
      <alignment vertical="center"/>
    </xf>
    <xf numFmtId="3" fontId="42" fillId="15" borderId="53" xfId="2" applyNumberFormat="1" applyFont="1" applyFill="1" applyBorder="1" applyAlignment="1" applyProtection="1">
      <alignment vertical="center"/>
    </xf>
    <xf numFmtId="3" fontId="42" fillId="15" borderId="26" xfId="2" applyNumberFormat="1" applyFont="1" applyFill="1" applyBorder="1" applyAlignment="1" applyProtection="1">
      <alignment vertical="center"/>
    </xf>
    <xf numFmtId="3" fontId="43" fillId="16" borderId="35" xfId="0" applyNumberFormat="1" applyFont="1" applyFill="1" applyBorder="1" applyAlignment="1">
      <alignment horizontal="center" vertical="center"/>
    </xf>
    <xf numFmtId="49" fontId="35" fillId="15" borderId="15" xfId="2" applyNumberFormat="1" applyFont="1" applyFill="1" applyBorder="1" applyAlignment="1" applyProtection="1">
      <alignment horizontal="left"/>
    </xf>
    <xf numFmtId="0" fontId="44" fillId="15" borderId="17" xfId="7" applyFont="1" applyFill="1" applyBorder="1" applyAlignment="1" applyProtection="1">
      <alignment horizontal="left" vertical="center" wrapText="1"/>
    </xf>
    <xf numFmtId="3" fontId="45" fillId="15" borderId="31" xfId="2" applyNumberFormat="1" applyFont="1" applyFill="1" applyBorder="1" applyAlignment="1" applyProtection="1">
      <alignment vertical="center"/>
    </xf>
    <xf numFmtId="3" fontId="45" fillId="15" borderId="16" xfId="2" applyNumberFormat="1" applyFont="1" applyFill="1" applyBorder="1" applyAlignment="1" applyProtection="1">
      <alignment vertical="center"/>
    </xf>
    <xf numFmtId="3" fontId="45" fillId="15" borderId="17" xfId="2" applyNumberFormat="1" applyFont="1" applyFill="1" applyBorder="1" applyAlignment="1" applyProtection="1">
      <alignment vertical="center"/>
    </xf>
    <xf numFmtId="3" fontId="45" fillId="15" borderId="15" xfId="2" applyNumberFormat="1" applyFont="1" applyFill="1" applyBorder="1" applyAlignment="1" applyProtection="1">
      <alignment vertical="center"/>
    </xf>
    <xf numFmtId="3" fontId="46" fillId="16" borderId="18" xfId="0" applyNumberFormat="1" applyFont="1" applyFill="1" applyBorder="1" applyAlignment="1">
      <alignment horizontal="center" vertical="center"/>
    </xf>
    <xf numFmtId="49" fontId="40" fillId="0" borderId="19" xfId="2" applyNumberFormat="1" applyFont="1" applyFill="1" applyBorder="1" applyAlignment="1" applyProtection="1">
      <alignment horizontal="left"/>
    </xf>
    <xf numFmtId="0" fontId="37" fillId="0" borderId="21" xfId="7" applyFont="1" applyFill="1" applyBorder="1" applyAlignment="1" applyProtection="1">
      <alignment horizontal="left" vertical="center" wrapText="1"/>
    </xf>
    <xf numFmtId="3" fontId="42" fillId="0" borderId="56" xfId="2" applyNumberFormat="1" applyFont="1" applyFill="1" applyBorder="1" applyAlignment="1" applyProtection="1">
      <alignment vertical="center"/>
    </xf>
    <xf numFmtId="3" fontId="42" fillId="0" borderId="20" xfId="2" applyNumberFormat="1" applyFont="1" applyFill="1" applyBorder="1" applyAlignment="1" applyProtection="1">
      <alignment vertical="center"/>
    </xf>
    <xf numFmtId="3" fontId="42" fillId="0" borderId="21" xfId="2" applyNumberFormat="1" applyFont="1" applyFill="1" applyBorder="1" applyAlignment="1" applyProtection="1">
      <alignment vertical="center"/>
    </xf>
    <xf numFmtId="3" fontId="43" fillId="0" borderId="23" xfId="0" applyNumberFormat="1" applyFont="1" applyFill="1" applyBorder="1" applyAlignment="1">
      <alignment horizontal="center" vertical="center"/>
    </xf>
    <xf numFmtId="49" fontId="37" fillId="0" borderId="24" xfId="2" applyNumberFormat="1" applyFont="1" applyFill="1" applyBorder="1" applyAlignment="1" applyProtection="1">
      <alignment horizontal="left"/>
    </xf>
    <xf numFmtId="3" fontId="42" fillId="0" borderId="52" xfId="2" applyNumberFormat="1" applyFont="1" applyFill="1" applyBorder="1" applyAlignment="1" applyProtection="1">
      <alignment vertical="center"/>
    </xf>
    <xf numFmtId="3" fontId="42" fillId="0" borderId="1" xfId="2" applyNumberFormat="1" applyFont="1" applyFill="1" applyBorder="1" applyAlignment="1" applyProtection="1">
      <alignment vertical="center"/>
    </xf>
    <xf numFmtId="3" fontId="48" fillId="0" borderId="52" xfId="0" applyNumberFormat="1" applyFont="1" applyFill="1" applyBorder="1" applyAlignment="1">
      <alignment vertical="center"/>
    </xf>
    <xf numFmtId="3" fontId="48" fillId="0" borderId="1" xfId="0" applyNumberFormat="1" applyFont="1" applyFill="1" applyBorder="1" applyAlignment="1">
      <alignment vertical="center"/>
    </xf>
    <xf numFmtId="49" fontId="49" fillId="15" borderId="24" xfId="2" applyNumberFormat="1" applyFont="1" applyFill="1" applyBorder="1" applyAlignment="1" applyProtection="1">
      <alignment horizontal="left"/>
    </xf>
    <xf numFmtId="0" fontId="50" fillId="15" borderId="25" xfId="7" applyFont="1" applyFill="1" applyBorder="1" applyAlignment="1" applyProtection="1">
      <alignment horizontal="left" vertical="center" wrapText="1"/>
    </xf>
    <xf numFmtId="3" fontId="51" fillId="15" borderId="52" xfId="2" applyNumberFormat="1" applyFont="1" applyFill="1" applyBorder="1" applyAlignment="1" applyProtection="1">
      <alignment vertical="center"/>
    </xf>
    <xf numFmtId="3" fontId="51" fillId="15" borderId="1" xfId="2" applyNumberFormat="1" applyFont="1" applyFill="1" applyBorder="1" applyAlignment="1" applyProtection="1">
      <alignment vertical="center"/>
    </xf>
    <xf numFmtId="3" fontId="51" fillId="15" borderId="25" xfId="2" applyNumberFormat="1" applyFont="1" applyFill="1" applyBorder="1" applyAlignment="1" applyProtection="1">
      <alignment vertical="center"/>
    </xf>
    <xf numFmtId="3" fontId="51" fillId="15" borderId="24" xfId="2" applyNumberFormat="1" applyFont="1" applyFill="1" applyBorder="1" applyAlignment="1" applyProtection="1">
      <alignment vertical="center"/>
    </xf>
    <xf numFmtId="0" fontId="40" fillId="0" borderId="25" xfId="6" applyFont="1" applyFill="1" applyBorder="1" applyAlignment="1" applyProtection="1">
      <alignment horizontal="left" wrapText="1"/>
    </xf>
    <xf numFmtId="0" fontId="40" fillId="0" borderId="25" xfId="6" applyFont="1" applyFill="1" applyBorder="1" applyAlignment="1">
      <alignment horizontal="left" wrapText="1"/>
    </xf>
    <xf numFmtId="1" fontId="37" fillId="0" borderId="24" xfId="2" applyNumberFormat="1" applyFont="1" applyBorder="1" applyAlignment="1" applyProtection="1">
      <alignment horizontal="left" vertical="center" wrapText="1"/>
    </xf>
    <xf numFmtId="0" fontId="37" fillId="0" borderId="25" xfId="8" applyFont="1" applyFill="1" applyBorder="1" applyAlignment="1">
      <alignment horizontal="left" vertical="center" wrapText="1"/>
    </xf>
    <xf numFmtId="0" fontId="37" fillId="0" borderId="25" xfId="9" applyFont="1" applyFill="1" applyBorder="1" applyAlignment="1" applyProtection="1">
      <alignment horizontal="left" vertical="center" wrapText="1"/>
    </xf>
    <xf numFmtId="3" fontId="41" fillId="13" borderId="59" xfId="2" applyNumberFormat="1" applyFont="1" applyFill="1" applyBorder="1" applyAlignment="1" applyProtection="1">
      <alignment vertical="center"/>
    </xf>
    <xf numFmtId="3" fontId="41" fillId="13" borderId="60" xfId="2" applyNumberFormat="1" applyFont="1" applyFill="1" applyBorder="1" applyAlignment="1" applyProtection="1">
      <alignment vertical="center"/>
    </xf>
    <xf numFmtId="3" fontId="41" fillId="13" borderId="61" xfId="2" applyNumberFormat="1" applyFont="1" applyFill="1" applyBorder="1" applyAlignment="1" applyProtection="1">
      <alignment vertical="center"/>
    </xf>
    <xf numFmtId="3" fontId="41" fillId="13" borderId="58" xfId="2" applyNumberFormat="1" applyFont="1" applyFill="1" applyBorder="1" applyAlignment="1" applyProtection="1">
      <alignment vertical="center"/>
    </xf>
    <xf numFmtId="3" fontId="41" fillId="14" borderId="29" xfId="2" applyNumberFormat="1" applyFont="1" applyFill="1" applyBorder="1" applyAlignment="1" applyProtection="1">
      <alignment vertical="center"/>
    </xf>
    <xf numFmtId="3" fontId="52" fillId="14" borderId="30" xfId="0" applyNumberFormat="1" applyFont="1" applyFill="1" applyBorder="1" applyAlignment="1">
      <alignment horizontal="center" vertical="center"/>
    </xf>
    <xf numFmtId="1" fontId="53" fillId="0" borderId="0" xfId="0" applyNumberFormat="1" applyFont="1" applyFill="1" applyBorder="1" applyAlignment="1">
      <alignment vertical="center"/>
    </xf>
    <xf numFmtId="3" fontId="41" fillId="13" borderId="51" xfId="2" applyNumberFormat="1" applyFont="1" applyFill="1" applyBorder="1" applyAlignment="1" applyProtection="1">
      <alignment horizontal="right" vertical="center"/>
    </xf>
    <xf numFmtId="3" fontId="43" fillId="0" borderId="27" xfId="0" applyNumberFormat="1" applyFont="1" applyFill="1" applyBorder="1" applyAlignment="1">
      <alignment vertical="center"/>
    </xf>
    <xf numFmtId="3" fontId="43" fillId="0" borderId="24" xfId="0" applyNumberFormat="1" applyFont="1" applyFill="1" applyBorder="1" applyAlignment="1">
      <alignment vertical="center"/>
    </xf>
    <xf numFmtId="3" fontId="41" fillId="13" borderId="55" xfId="2" applyNumberFormat="1" applyFont="1" applyFill="1" applyBorder="1" applyAlignment="1" applyProtection="1">
      <alignment horizontal="right" vertical="center"/>
    </xf>
    <xf numFmtId="3" fontId="43" fillId="0" borderId="19" xfId="0" applyNumberFormat="1" applyFont="1" applyFill="1" applyBorder="1" applyAlignment="1">
      <alignment vertical="center"/>
    </xf>
    <xf numFmtId="3" fontId="43" fillId="0" borderId="1" xfId="0" applyNumberFormat="1" applyFont="1" applyFill="1" applyBorder="1" applyAlignment="1">
      <alignment horizontal="right" vertical="center"/>
    </xf>
    <xf numFmtId="1" fontId="54" fillId="0" borderId="0" xfId="0" applyNumberFormat="1" applyFont="1" applyFill="1" applyBorder="1" applyAlignment="1">
      <alignment horizontal="left" vertical="center"/>
    </xf>
    <xf numFmtId="0" fontId="10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/>
    <xf numFmtId="1" fontId="16" fillId="0" borderId="0" xfId="0" applyNumberFormat="1" applyFont="1" applyFill="1" applyBorder="1" applyAlignment="1">
      <alignment horizontal="left" vertical="center"/>
    </xf>
    <xf numFmtId="0" fontId="2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" fontId="4" fillId="0" borderId="66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65" xfId="0" applyNumberFormat="1" applyFont="1" applyFill="1" applyBorder="1" applyAlignment="1">
      <alignment horizontal="center" vertical="center"/>
    </xf>
    <xf numFmtId="1" fontId="4" fillId="0" borderId="63" xfId="0" applyNumberFormat="1" applyFont="1" applyFill="1" applyBorder="1" applyAlignment="1">
      <alignment horizontal="center" vertical="center"/>
    </xf>
    <xf numFmtId="1" fontId="4" fillId="0" borderId="64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4" fillId="0" borderId="36" xfId="0" applyNumberFormat="1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5" fillId="0" borderId="0" xfId="2" applyNumberFormat="1" applyFont="1" applyFill="1" applyBorder="1" applyAlignment="1" applyProtection="1">
      <alignment horizontal="center" vertical="center" wrapText="1"/>
    </xf>
    <xf numFmtId="1" fontId="38" fillId="13" borderId="37" xfId="2" applyNumberFormat="1" applyFont="1" applyFill="1" applyBorder="1" applyAlignment="1" applyProtection="1">
      <alignment horizontal="center" vertical="center" wrapText="1"/>
    </xf>
    <xf numFmtId="1" fontId="38" fillId="13" borderId="38" xfId="2" applyNumberFormat="1" applyFont="1" applyFill="1" applyBorder="1" applyAlignment="1" applyProtection="1">
      <alignment horizontal="center" vertical="center" wrapText="1"/>
    </xf>
    <xf numFmtId="0" fontId="39" fillId="13" borderId="39" xfId="2" applyFont="1" applyFill="1" applyBorder="1" applyAlignment="1" applyProtection="1">
      <alignment horizontal="center" vertical="center"/>
    </xf>
    <xf numFmtId="0" fontId="39" fillId="13" borderId="40" xfId="2" applyFont="1" applyFill="1" applyBorder="1" applyAlignment="1" applyProtection="1">
      <alignment horizontal="center" vertical="center"/>
    </xf>
    <xf numFmtId="0" fontId="39" fillId="13" borderId="41" xfId="2" applyFont="1" applyFill="1" applyBorder="1" applyAlignment="1" applyProtection="1">
      <alignment horizontal="center" vertical="center"/>
    </xf>
    <xf numFmtId="3" fontId="39" fillId="14" borderId="42" xfId="2" applyNumberFormat="1" applyFont="1" applyFill="1" applyBorder="1" applyAlignment="1" applyProtection="1">
      <alignment horizontal="center" vertical="center" wrapText="1"/>
    </xf>
    <xf numFmtId="3" fontId="39" fillId="14" borderId="49" xfId="2" applyNumberFormat="1" applyFont="1" applyFill="1" applyBorder="1" applyAlignment="1" applyProtection="1">
      <alignment horizontal="center" vertical="center" wrapText="1"/>
    </xf>
    <xf numFmtId="1" fontId="38" fillId="13" borderId="57" xfId="2" applyNumberFormat="1" applyFont="1" applyFill="1" applyBorder="1" applyAlignment="1" applyProtection="1">
      <alignment horizontal="center" vertical="center" wrapText="1"/>
    </xf>
    <xf numFmtId="1" fontId="38" fillId="13" borderId="58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/>
    </xf>
    <xf numFmtId="0" fontId="24" fillId="0" borderId="62" xfId="0" applyNumberFormat="1" applyFont="1" applyFill="1" applyBorder="1" applyAlignment="1" applyProtection="1">
      <alignment horizontal="center"/>
    </xf>
    <xf numFmtId="1" fontId="21" fillId="0" borderId="0" xfId="0" applyNumberFormat="1" applyFont="1" applyFill="1" applyBorder="1" applyAlignment="1">
      <alignment horizontal="left" vertical="center"/>
    </xf>
  </cellXfs>
  <cellStyles count="12">
    <cellStyle name="Normal 2" xfId="2"/>
    <cellStyle name="Normal 6 2" xfId="1"/>
    <cellStyle name="Normalno" xfId="0" builtinId="0"/>
    <cellStyle name="Normalno 2" xfId="11"/>
    <cellStyle name="Obično_14_OSJEČKO-BARANJSKA ŽUPANIJA" xfId="3"/>
    <cellStyle name="Obično_List4" xfId="10"/>
    <cellStyle name="Obično_List6" xfId="8"/>
    <cellStyle name="Obično_List7" xfId="7"/>
    <cellStyle name="Obično_List8" xfId="6"/>
    <cellStyle name="Obično_List9" xfId="9"/>
    <cellStyle name="SAPBEXstdData 3" xfId="4"/>
    <cellStyle name="SAPBEXstdItem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19050" y="438150"/>
          <a:ext cx="3048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31432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9050" y="438150"/>
          <a:ext cx="3048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ZOS-IZMJENE%20I%20DOPUNE%20FINANCIJSKOG%20PLANA%20ZA%202022.%20&#8211;%20BEZ%20FORMU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tklju&#269;an-sveu&#269;ili&#353;te%20-SASTAVNICE%20Prijedlog%20financijskog%20plana_20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za unos u SAP"/>
      <sheetName val="prihodi i primici"/>
      <sheetName val="rashodi i izdaci"/>
      <sheetName val="Pregled po sastavnicama"/>
      <sheetName val="plan 2021-2023 po sastavnicama"/>
    </sheetNames>
    <sheetDataSet>
      <sheetData sheetId="0"/>
      <sheetData sheetId="1">
        <row r="6">
          <cell r="G6">
            <v>14380279</v>
          </cell>
          <cell r="H6">
            <v>11738112</v>
          </cell>
          <cell r="I6">
            <v>14254941</v>
          </cell>
        </row>
        <row r="7">
          <cell r="G7">
            <v>0</v>
          </cell>
          <cell r="H7">
            <v>0</v>
          </cell>
          <cell r="I7">
            <v>0</v>
          </cell>
        </row>
        <row r="8">
          <cell r="G8">
            <v>500809</v>
          </cell>
          <cell r="H8">
            <v>178152</v>
          </cell>
          <cell r="I8">
            <v>405254</v>
          </cell>
        </row>
        <row r="9">
          <cell r="G9">
            <v>2352600</v>
          </cell>
          <cell r="H9">
            <v>1922985</v>
          </cell>
          <cell r="I9">
            <v>2337114</v>
          </cell>
        </row>
        <row r="10">
          <cell r="G10">
            <v>346100</v>
          </cell>
          <cell r="H10">
            <v>397839</v>
          </cell>
          <cell r="I10">
            <v>496242</v>
          </cell>
        </row>
        <row r="11">
          <cell r="G11">
            <v>25500</v>
          </cell>
          <cell r="H11">
            <v>0</v>
          </cell>
          <cell r="I11">
            <v>42000</v>
          </cell>
        </row>
        <row r="12">
          <cell r="G12">
            <v>30945</v>
          </cell>
          <cell r="H12">
            <v>27863</v>
          </cell>
          <cell r="I12">
            <v>33488</v>
          </cell>
        </row>
        <row r="13">
          <cell r="G13">
            <v>0</v>
          </cell>
          <cell r="H13">
            <v>0</v>
          </cell>
          <cell r="I13">
            <v>0</v>
          </cell>
        </row>
        <row r="15">
          <cell r="G15">
            <v>0</v>
          </cell>
          <cell r="H15">
            <v>0</v>
          </cell>
          <cell r="I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</row>
        <row r="23">
          <cell r="G23">
            <v>102500</v>
          </cell>
          <cell r="H23">
            <v>105881</v>
          </cell>
          <cell r="I23">
            <v>129265</v>
          </cell>
        </row>
        <row r="24">
          <cell r="G24">
            <v>51250</v>
          </cell>
          <cell r="H24">
            <v>0</v>
          </cell>
          <cell r="I24">
            <v>0</v>
          </cell>
        </row>
        <row r="25">
          <cell r="G25">
            <v>0</v>
          </cell>
          <cell r="H25">
            <v>27530</v>
          </cell>
          <cell r="I25">
            <v>40000</v>
          </cell>
        </row>
        <row r="26">
          <cell r="G26">
            <v>0</v>
          </cell>
          <cell r="H26">
            <v>0</v>
          </cell>
          <cell r="I26">
            <v>0</v>
          </cell>
        </row>
        <row r="27">
          <cell r="G27">
            <v>234085</v>
          </cell>
          <cell r="H27">
            <v>13428</v>
          </cell>
          <cell r="I27">
            <v>13428</v>
          </cell>
        </row>
        <row r="28">
          <cell r="G28">
            <v>40755</v>
          </cell>
          <cell r="H28">
            <v>0</v>
          </cell>
          <cell r="I28">
            <v>0</v>
          </cell>
        </row>
        <row r="29">
          <cell r="G29">
            <v>397100</v>
          </cell>
          <cell r="H29">
            <v>346476</v>
          </cell>
          <cell r="I29">
            <v>516413</v>
          </cell>
        </row>
        <row r="30">
          <cell r="G30">
            <v>30949</v>
          </cell>
          <cell r="H30">
            <v>0</v>
          </cell>
          <cell r="I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</row>
        <row r="33">
          <cell r="G33">
            <v>112200</v>
          </cell>
          <cell r="H33">
            <v>60973</v>
          </cell>
          <cell r="I33">
            <v>75900</v>
          </cell>
        </row>
        <row r="34">
          <cell r="G34">
            <v>155150</v>
          </cell>
          <cell r="H34">
            <v>54919</v>
          </cell>
          <cell r="I34">
            <v>55419</v>
          </cell>
        </row>
        <row r="35">
          <cell r="G35">
            <v>59850</v>
          </cell>
          <cell r="H35">
            <v>41875</v>
          </cell>
          <cell r="I35">
            <v>51759</v>
          </cell>
        </row>
        <row r="36">
          <cell r="G36">
            <v>75900</v>
          </cell>
          <cell r="H36">
            <v>58018</v>
          </cell>
          <cell r="I36">
            <v>74898</v>
          </cell>
        </row>
        <row r="37">
          <cell r="G37">
            <v>55460</v>
          </cell>
          <cell r="H37">
            <v>31120</v>
          </cell>
          <cell r="I37">
            <v>31120</v>
          </cell>
        </row>
        <row r="38">
          <cell r="G38">
            <v>0</v>
          </cell>
          <cell r="H38">
            <v>7200</v>
          </cell>
          <cell r="I38">
            <v>7200</v>
          </cell>
        </row>
        <row r="39">
          <cell r="G39">
            <v>149150</v>
          </cell>
          <cell r="H39">
            <v>194782</v>
          </cell>
          <cell r="I39">
            <v>194782</v>
          </cell>
        </row>
        <row r="40">
          <cell r="G40">
            <v>95000</v>
          </cell>
          <cell r="H40">
            <v>74689</v>
          </cell>
          <cell r="I40">
            <v>94590</v>
          </cell>
        </row>
        <row r="41">
          <cell r="G41">
            <v>103272</v>
          </cell>
          <cell r="H41">
            <v>35962</v>
          </cell>
          <cell r="I41">
            <v>39212</v>
          </cell>
        </row>
        <row r="42">
          <cell r="G42">
            <v>45150</v>
          </cell>
          <cell r="H42">
            <v>35259</v>
          </cell>
          <cell r="I42">
            <v>35259</v>
          </cell>
        </row>
        <row r="43">
          <cell r="G43">
            <v>0</v>
          </cell>
          <cell r="H43">
            <v>0</v>
          </cell>
          <cell r="I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</row>
        <row r="45">
          <cell r="G45">
            <v>9000</v>
          </cell>
          <cell r="H45">
            <v>0</v>
          </cell>
          <cell r="I45">
            <v>0</v>
          </cell>
        </row>
        <row r="46">
          <cell r="G46">
            <v>25000</v>
          </cell>
          <cell r="H46">
            <v>1978</v>
          </cell>
          <cell r="I46">
            <v>1978</v>
          </cell>
        </row>
        <row r="47">
          <cell r="G47">
            <v>0</v>
          </cell>
          <cell r="H47">
            <v>0</v>
          </cell>
          <cell r="I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</row>
        <row r="49">
          <cell r="G49">
            <v>86150</v>
          </cell>
          <cell r="H49">
            <v>731</v>
          </cell>
          <cell r="I49">
            <v>1219</v>
          </cell>
        </row>
        <row r="50">
          <cell r="G50">
            <v>0</v>
          </cell>
          <cell r="H50">
            <v>0</v>
          </cell>
          <cell r="I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</row>
        <row r="66">
          <cell r="G66">
            <v>245000</v>
          </cell>
          <cell r="H66">
            <v>0</v>
          </cell>
          <cell r="I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</row>
        <row r="75">
          <cell r="G75">
            <v>28546</v>
          </cell>
          <cell r="H75">
            <v>0</v>
          </cell>
          <cell r="I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</row>
        <row r="83">
          <cell r="G83">
            <v>35536</v>
          </cell>
          <cell r="H83">
            <v>26158</v>
          </cell>
          <cell r="I83">
            <v>26158</v>
          </cell>
        </row>
        <row r="84">
          <cell r="G84">
            <v>0</v>
          </cell>
          <cell r="H84">
            <v>3500</v>
          </cell>
          <cell r="I84">
            <v>3500</v>
          </cell>
        </row>
        <row r="86">
          <cell r="G86">
            <v>170000</v>
          </cell>
          <cell r="H86">
            <v>212988</v>
          </cell>
          <cell r="I86">
            <v>212988</v>
          </cell>
        </row>
        <row r="87">
          <cell r="G87">
            <v>0</v>
          </cell>
          <cell r="H87">
            <v>0</v>
          </cell>
          <cell r="I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</row>
        <row r="90">
          <cell r="G90">
            <v>12000</v>
          </cell>
          <cell r="H90">
            <v>0</v>
          </cell>
          <cell r="I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</row>
        <row r="92">
          <cell r="G92">
            <v>28050</v>
          </cell>
          <cell r="H92">
            <v>35143</v>
          </cell>
          <cell r="I92">
            <v>35143</v>
          </cell>
        </row>
        <row r="93">
          <cell r="G93">
            <v>0</v>
          </cell>
          <cell r="H93">
            <v>0</v>
          </cell>
          <cell r="I93">
            <v>0</v>
          </cell>
        </row>
        <row r="94">
          <cell r="G94">
            <v>45000</v>
          </cell>
          <cell r="H94">
            <v>30525</v>
          </cell>
          <cell r="I94">
            <v>42500</v>
          </cell>
        </row>
        <row r="95">
          <cell r="G95">
            <v>0</v>
          </cell>
          <cell r="H95">
            <v>458</v>
          </cell>
          <cell r="I95">
            <v>458</v>
          </cell>
        </row>
        <row r="96">
          <cell r="G96">
            <v>0</v>
          </cell>
          <cell r="H96">
            <v>0</v>
          </cell>
          <cell r="I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</row>
        <row r="98">
          <cell r="G98">
            <v>22000</v>
          </cell>
          <cell r="H98">
            <v>19181</v>
          </cell>
          <cell r="I98">
            <v>21376</v>
          </cell>
        </row>
        <row r="99">
          <cell r="G99">
            <v>0</v>
          </cell>
          <cell r="H99">
            <v>0</v>
          </cell>
          <cell r="I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</row>
        <row r="101">
          <cell r="G101">
            <v>1250</v>
          </cell>
          <cell r="H101">
            <v>0</v>
          </cell>
          <cell r="I101">
            <v>0</v>
          </cell>
        </row>
        <row r="102">
          <cell r="G102">
            <v>0</v>
          </cell>
          <cell r="H102">
            <v>0</v>
          </cell>
          <cell r="I102">
            <v>0</v>
          </cell>
        </row>
        <row r="103">
          <cell r="G103">
            <v>0</v>
          </cell>
          <cell r="H103">
            <v>0</v>
          </cell>
          <cell r="I103">
            <v>0</v>
          </cell>
        </row>
        <row r="104">
          <cell r="G104">
            <v>550</v>
          </cell>
          <cell r="H104">
            <v>0</v>
          </cell>
          <cell r="I104">
            <v>0</v>
          </cell>
        </row>
        <row r="105">
          <cell r="G105">
            <v>0</v>
          </cell>
          <cell r="H105">
            <v>0</v>
          </cell>
          <cell r="I105">
            <v>0</v>
          </cell>
        </row>
        <row r="106">
          <cell r="G106">
            <v>1950</v>
          </cell>
          <cell r="H106">
            <v>0</v>
          </cell>
          <cell r="I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</row>
        <row r="108">
          <cell r="G108">
            <v>4750</v>
          </cell>
          <cell r="H108">
            <v>0</v>
          </cell>
          <cell r="I108">
            <v>1875</v>
          </cell>
        </row>
        <row r="109">
          <cell r="G109">
            <v>0</v>
          </cell>
          <cell r="H109">
            <v>0</v>
          </cell>
          <cell r="I109">
            <v>0</v>
          </cell>
        </row>
        <row r="110">
          <cell r="G110">
            <v>610000</v>
          </cell>
          <cell r="H110">
            <v>409673</v>
          </cell>
          <cell r="I110">
            <v>499500</v>
          </cell>
        </row>
        <row r="111">
          <cell r="G111">
            <v>990</v>
          </cell>
          <cell r="H111">
            <v>0</v>
          </cell>
          <cell r="I111">
            <v>0</v>
          </cell>
        </row>
        <row r="112">
          <cell r="G112">
            <v>1400</v>
          </cell>
          <cell r="H112">
            <v>36394</v>
          </cell>
          <cell r="I112">
            <v>41564</v>
          </cell>
        </row>
        <row r="113">
          <cell r="G113">
            <v>15000</v>
          </cell>
          <cell r="H113">
            <v>10180</v>
          </cell>
          <cell r="I113">
            <v>15750</v>
          </cell>
        </row>
        <row r="114">
          <cell r="G114">
            <v>0</v>
          </cell>
          <cell r="H114">
            <v>0</v>
          </cell>
          <cell r="I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</row>
        <row r="116">
          <cell r="G116">
            <v>3150</v>
          </cell>
          <cell r="H116">
            <v>19581</v>
          </cell>
          <cell r="I116">
            <v>32332</v>
          </cell>
        </row>
        <row r="117">
          <cell r="G117">
            <v>0</v>
          </cell>
          <cell r="H117">
            <v>0</v>
          </cell>
          <cell r="I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</row>
        <row r="120">
          <cell r="G120">
            <v>10000</v>
          </cell>
          <cell r="H120">
            <v>446</v>
          </cell>
          <cell r="I120">
            <v>2500</v>
          </cell>
        </row>
        <row r="121">
          <cell r="G121">
            <v>9250</v>
          </cell>
          <cell r="H121">
            <v>0</v>
          </cell>
          <cell r="I121">
            <v>0</v>
          </cell>
        </row>
        <row r="122">
          <cell r="G122">
            <v>8</v>
          </cell>
          <cell r="H122">
            <v>0</v>
          </cell>
          <cell r="I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</row>
        <row r="124">
          <cell r="G124">
            <v>0</v>
          </cell>
          <cell r="H124">
            <v>0</v>
          </cell>
          <cell r="I124">
            <v>0</v>
          </cell>
        </row>
        <row r="125">
          <cell r="G125">
            <v>0</v>
          </cell>
          <cell r="H125">
            <v>0</v>
          </cell>
          <cell r="I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</row>
        <row r="135">
          <cell r="G135">
            <v>0</v>
          </cell>
          <cell r="H135">
            <v>0</v>
          </cell>
          <cell r="I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</row>
        <row r="137">
          <cell r="G137">
            <v>35000</v>
          </cell>
          <cell r="H137">
            <v>0</v>
          </cell>
          <cell r="I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</row>
        <row r="139">
          <cell r="G139">
            <v>4999</v>
          </cell>
          <cell r="H139">
            <v>0</v>
          </cell>
          <cell r="I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</row>
        <row r="142">
          <cell r="G142">
            <v>0</v>
          </cell>
          <cell r="H142">
            <v>0</v>
          </cell>
          <cell r="I142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</row>
        <row r="144">
          <cell r="G144">
            <v>0</v>
          </cell>
          <cell r="H144">
            <v>0</v>
          </cell>
          <cell r="I144">
            <v>0</v>
          </cell>
        </row>
        <row r="145">
          <cell r="G145">
            <v>0</v>
          </cell>
          <cell r="H145">
            <v>0</v>
          </cell>
          <cell r="I145">
            <v>0</v>
          </cell>
        </row>
        <row r="146">
          <cell r="G146">
            <v>0</v>
          </cell>
          <cell r="H146">
            <v>0</v>
          </cell>
          <cell r="I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</row>
        <row r="148">
          <cell r="G148">
            <v>0</v>
          </cell>
          <cell r="H148">
            <v>0</v>
          </cell>
          <cell r="I148">
            <v>0</v>
          </cell>
        </row>
        <row r="149">
          <cell r="G149">
            <v>0</v>
          </cell>
          <cell r="H149">
            <v>0</v>
          </cell>
          <cell r="I149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</row>
        <row r="151">
          <cell r="G151">
            <v>0</v>
          </cell>
          <cell r="H151">
            <v>0</v>
          </cell>
          <cell r="I151">
            <v>0</v>
          </cell>
        </row>
        <row r="152">
          <cell r="G152">
            <v>0</v>
          </cell>
          <cell r="H152">
            <v>0</v>
          </cell>
          <cell r="I152">
            <v>0</v>
          </cell>
        </row>
        <row r="154">
          <cell r="G154">
            <v>0</v>
          </cell>
          <cell r="H154">
            <v>0</v>
          </cell>
          <cell r="I154">
            <v>0</v>
          </cell>
        </row>
        <row r="155">
          <cell r="G155">
            <v>0</v>
          </cell>
          <cell r="H155">
            <v>0</v>
          </cell>
          <cell r="I155">
            <v>0</v>
          </cell>
        </row>
        <row r="156">
          <cell r="G156">
            <v>0</v>
          </cell>
          <cell r="H156">
            <v>0</v>
          </cell>
          <cell r="I156">
            <v>0</v>
          </cell>
        </row>
        <row r="157">
          <cell r="G157">
            <v>0</v>
          </cell>
          <cell r="H157">
            <v>0</v>
          </cell>
          <cell r="I157">
            <v>0</v>
          </cell>
        </row>
        <row r="158">
          <cell r="G158">
            <v>0</v>
          </cell>
          <cell r="H158">
            <v>0</v>
          </cell>
          <cell r="I158">
            <v>0</v>
          </cell>
        </row>
        <row r="159">
          <cell r="G159">
            <v>0</v>
          </cell>
          <cell r="H159">
            <v>0</v>
          </cell>
          <cell r="I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</row>
        <row r="163">
          <cell r="G163">
            <v>0</v>
          </cell>
          <cell r="H163">
            <v>0</v>
          </cell>
          <cell r="I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</row>
        <row r="166">
          <cell r="G166">
            <v>0</v>
          </cell>
          <cell r="H166">
            <v>0</v>
          </cell>
          <cell r="I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</row>
        <row r="170">
          <cell r="G170">
            <v>0</v>
          </cell>
          <cell r="H170">
            <v>0</v>
          </cell>
          <cell r="I170">
            <v>0</v>
          </cell>
        </row>
        <row r="171">
          <cell r="G171">
            <v>0</v>
          </cell>
          <cell r="H171">
            <v>0</v>
          </cell>
          <cell r="I171">
            <v>0</v>
          </cell>
        </row>
        <row r="172">
          <cell r="G172">
            <v>0</v>
          </cell>
          <cell r="H172">
            <v>0</v>
          </cell>
          <cell r="I172">
            <v>0</v>
          </cell>
        </row>
        <row r="173">
          <cell r="G173">
            <v>0</v>
          </cell>
          <cell r="H173">
            <v>0</v>
          </cell>
          <cell r="I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</row>
        <row r="175">
          <cell r="G175">
            <v>0</v>
          </cell>
          <cell r="H175">
            <v>0</v>
          </cell>
          <cell r="I175">
            <v>0</v>
          </cell>
        </row>
        <row r="176">
          <cell r="G176">
            <v>0</v>
          </cell>
          <cell r="H176">
            <v>0</v>
          </cell>
          <cell r="I176">
            <v>0</v>
          </cell>
        </row>
        <row r="177">
          <cell r="G177">
            <v>0</v>
          </cell>
          <cell r="H177">
            <v>0</v>
          </cell>
          <cell r="I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</row>
        <row r="180">
          <cell r="G180">
            <v>0</v>
          </cell>
          <cell r="H180">
            <v>0</v>
          </cell>
          <cell r="I180">
            <v>0</v>
          </cell>
        </row>
        <row r="181">
          <cell r="G181">
            <v>0</v>
          </cell>
          <cell r="H181">
            <v>0</v>
          </cell>
          <cell r="I181">
            <v>0</v>
          </cell>
        </row>
        <row r="182">
          <cell r="G182">
            <v>0</v>
          </cell>
          <cell r="H182">
            <v>0</v>
          </cell>
          <cell r="I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</row>
        <row r="184">
          <cell r="G184">
            <v>0</v>
          </cell>
          <cell r="H184">
            <v>0</v>
          </cell>
          <cell r="I184">
            <v>0</v>
          </cell>
        </row>
        <row r="185">
          <cell r="G185">
            <v>0</v>
          </cell>
          <cell r="H185">
            <v>0</v>
          </cell>
          <cell r="I185">
            <v>0</v>
          </cell>
        </row>
        <row r="186">
          <cell r="G186">
            <v>0</v>
          </cell>
          <cell r="H186">
            <v>0</v>
          </cell>
          <cell r="I186">
            <v>0</v>
          </cell>
        </row>
        <row r="187">
          <cell r="G187">
            <v>0</v>
          </cell>
          <cell r="H187">
            <v>0</v>
          </cell>
          <cell r="I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</row>
        <row r="190">
          <cell r="G190">
            <v>0</v>
          </cell>
          <cell r="H190">
            <v>0</v>
          </cell>
          <cell r="I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</row>
        <row r="193">
          <cell r="G193">
            <v>0</v>
          </cell>
          <cell r="H193">
            <v>0</v>
          </cell>
          <cell r="I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</row>
        <row r="195">
          <cell r="G195">
            <v>0</v>
          </cell>
          <cell r="H195">
            <v>0</v>
          </cell>
          <cell r="I195">
            <v>0</v>
          </cell>
        </row>
        <row r="196">
          <cell r="G196">
            <v>0</v>
          </cell>
          <cell r="H196">
            <v>0</v>
          </cell>
          <cell r="I196">
            <v>0</v>
          </cell>
        </row>
        <row r="197">
          <cell r="G197">
            <v>0</v>
          </cell>
          <cell r="H197">
            <v>0</v>
          </cell>
          <cell r="I197">
            <v>0</v>
          </cell>
        </row>
        <row r="198">
          <cell r="G198">
            <v>0</v>
          </cell>
          <cell r="H198">
            <v>0</v>
          </cell>
          <cell r="I198">
            <v>0</v>
          </cell>
        </row>
        <row r="199">
          <cell r="G199">
            <v>0</v>
          </cell>
          <cell r="H199">
            <v>0</v>
          </cell>
        </row>
        <row r="200">
          <cell r="G200">
            <v>0</v>
          </cell>
          <cell r="H200">
            <v>0</v>
          </cell>
        </row>
        <row r="201">
          <cell r="G201">
            <v>0</v>
          </cell>
          <cell r="H201">
            <v>0</v>
          </cell>
        </row>
        <row r="202">
          <cell r="G202">
            <v>0</v>
          </cell>
          <cell r="H202">
            <v>0</v>
          </cell>
        </row>
        <row r="203">
          <cell r="G203">
            <v>0</v>
          </cell>
          <cell r="H203">
            <v>0</v>
          </cell>
        </row>
        <row r="204">
          <cell r="G204">
            <v>0</v>
          </cell>
          <cell r="H204">
            <v>0</v>
          </cell>
        </row>
        <row r="205">
          <cell r="G205">
            <v>0</v>
          </cell>
          <cell r="H205">
            <v>0</v>
          </cell>
        </row>
        <row r="206">
          <cell r="G206">
            <v>0</v>
          </cell>
          <cell r="H206">
            <v>0</v>
          </cell>
        </row>
        <row r="207">
          <cell r="G207">
            <v>0</v>
          </cell>
          <cell r="H207">
            <v>0</v>
          </cell>
        </row>
        <row r="208">
          <cell r="G208">
            <v>0</v>
          </cell>
          <cell r="H208">
            <v>0</v>
          </cell>
        </row>
        <row r="209">
          <cell r="G209">
            <v>0</v>
          </cell>
          <cell r="H209">
            <v>0</v>
          </cell>
        </row>
        <row r="210">
          <cell r="G210">
            <v>0</v>
          </cell>
          <cell r="H210">
            <v>0</v>
          </cell>
        </row>
        <row r="211">
          <cell r="G211">
            <v>0</v>
          </cell>
          <cell r="H211">
            <v>0</v>
          </cell>
        </row>
        <row r="212">
          <cell r="G212">
            <v>0</v>
          </cell>
          <cell r="H212">
            <v>0</v>
          </cell>
          <cell r="I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</row>
        <row r="214">
          <cell r="G214">
            <v>0</v>
          </cell>
          <cell r="H214">
            <v>0</v>
          </cell>
        </row>
        <row r="215">
          <cell r="G215">
            <v>0</v>
          </cell>
          <cell r="H215">
            <v>0</v>
          </cell>
        </row>
        <row r="216">
          <cell r="G216">
            <v>0</v>
          </cell>
          <cell r="H216">
            <v>0</v>
          </cell>
        </row>
        <row r="217">
          <cell r="G217">
            <v>0</v>
          </cell>
          <cell r="H217">
            <v>0</v>
          </cell>
        </row>
        <row r="218">
          <cell r="G218">
            <v>0</v>
          </cell>
          <cell r="H218">
            <v>0</v>
          </cell>
          <cell r="I218">
            <v>0</v>
          </cell>
        </row>
        <row r="219">
          <cell r="G219">
            <v>0</v>
          </cell>
          <cell r="H219">
            <v>0</v>
          </cell>
          <cell r="I219">
            <v>0</v>
          </cell>
        </row>
        <row r="220">
          <cell r="G220">
            <v>0</v>
          </cell>
          <cell r="H220">
            <v>0</v>
          </cell>
          <cell r="I220">
            <v>0</v>
          </cell>
        </row>
        <row r="222">
          <cell r="G222">
            <v>725000</v>
          </cell>
          <cell r="H222">
            <v>1349101</v>
          </cell>
          <cell r="I222">
            <v>1561895</v>
          </cell>
        </row>
        <row r="223">
          <cell r="G223">
            <v>0</v>
          </cell>
          <cell r="H223">
            <v>130</v>
          </cell>
          <cell r="I223">
            <v>260</v>
          </cell>
        </row>
        <row r="224">
          <cell r="G224">
            <v>0</v>
          </cell>
          <cell r="H224">
            <v>0</v>
          </cell>
          <cell r="I224">
            <v>0</v>
          </cell>
        </row>
        <row r="225">
          <cell r="G225">
            <v>0</v>
          </cell>
          <cell r="H225">
            <v>0</v>
          </cell>
          <cell r="I225">
            <v>0</v>
          </cell>
        </row>
        <row r="226">
          <cell r="G226">
            <v>142000</v>
          </cell>
          <cell r="H226">
            <v>99160</v>
          </cell>
          <cell r="I226">
            <v>303308</v>
          </cell>
        </row>
        <row r="227">
          <cell r="G227">
            <v>0</v>
          </cell>
          <cell r="H227">
            <v>0</v>
          </cell>
          <cell r="I227">
            <v>0</v>
          </cell>
        </row>
        <row r="228">
          <cell r="G228">
            <v>111004</v>
          </cell>
          <cell r="H228">
            <v>222602</v>
          </cell>
          <cell r="I228">
            <v>257713</v>
          </cell>
        </row>
        <row r="229">
          <cell r="G229">
            <v>0</v>
          </cell>
          <cell r="H229">
            <v>0</v>
          </cell>
          <cell r="I229">
            <v>0</v>
          </cell>
        </row>
        <row r="230">
          <cell r="G230">
            <v>165000</v>
          </cell>
          <cell r="H230">
            <v>137797</v>
          </cell>
          <cell r="I230">
            <v>207797</v>
          </cell>
        </row>
        <row r="231">
          <cell r="G231">
            <v>0</v>
          </cell>
          <cell r="H231">
            <v>1021</v>
          </cell>
          <cell r="I231">
            <v>1479</v>
          </cell>
        </row>
        <row r="232">
          <cell r="G232">
            <v>35000</v>
          </cell>
          <cell r="H232">
            <v>7800</v>
          </cell>
          <cell r="I232">
            <v>7800</v>
          </cell>
        </row>
        <row r="233">
          <cell r="G233">
            <v>0</v>
          </cell>
          <cell r="H233">
            <v>0</v>
          </cell>
          <cell r="I233">
            <v>0</v>
          </cell>
        </row>
        <row r="234">
          <cell r="G234">
            <v>135000</v>
          </cell>
          <cell r="H234">
            <v>194335</v>
          </cell>
          <cell r="I234">
            <v>249335</v>
          </cell>
        </row>
        <row r="235">
          <cell r="G235">
            <v>0</v>
          </cell>
          <cell r="H235">
            <v>0</v>
          </cell>
          <cell r="I235">
            <v>0</v>
          </cell>
        </row>
        <row r="236">
          <cell r="G236">
            <v>60000</v>
          </cell>
          <cell r="H236">
            <v>68083</v>
          </cell>
          <cell r="I236">
            <v>79500</v>
          </cell>
        </row>
        <row r="237">
          <cell r="G237">
            <v>2500</v>
          </cell>
          <cell r="H237">
            <v>18447</v>
          </cell>
          <cell r="I237">
            <v>21500</v>
          </cell>
        </row>
        <row r="238">
          <cell r="G238">
            <v>12500</v>
          </cell>
          <cell r="H238">
            <v>30736</v>
          </cell>
          <cell r="I238">
            <v>33260</v>
          </cell>
        </row>
        <row r="239">
          <cell r="G239">
            <v>0</v>
          </cell>
          <cell r="H239">
            <v>5746</v>
          </cell>
          <cell r="I239">
            <v>5746</v>
          </cell>
        </row>
        <row r="240">
          <cell r="G240">
            <v>32500</v>
          </cell>
          <cell r="H240">
            <v>60344</v>
          </cell>
          <cell r="I240">
            <v>71250</v>
          </cell>
        </row>
        <row r="241">
          <cell r="G241">
            <v>55000</v>
          </cell>
          <cell r="H241">
            <v>96679</v>
          </cell>
          <cell r="I241">
            <v>110000</v>
          </cell>
        </row>
        <row r="242">
          <cell r="G242">
            <v>15500</v>
          </cell>
          <cell r="H242">
            <v>11590</v>
          </cell>
          <cell r="I242">
            <v>15500</v>
          </cell>
        </row>
        <row r="243">
          <cell r="G243">
            <v>15000</v>
          </cell>
          <cell r="H243">
            <v>9144</v>
          </cell>
          <cell r="I243">
            <v>14184</v>
          </cell>
        </row>
        <row r="244">
          <cell r="G244">
            <v>18000</v>
          </cell>
          <cell r="H244">
            <v>28837</v>
          </cell>
          <cell r="I244">
            <v>32587</v>
          </cell>
        </row>
        <row r="245">
          <cell r="G245">
            <v>0</v>
          </cell>
          <cell r="H245">
            <v>10830</v>
          </cell>
          <cell r="I245">
            <v>17430</v>
          </cell>
        </row>
        <row r="246">
          <cell r="G246">
            <v>656000</v>
          </cell>
          <cell r="H246">
            <v>128479</v>
          </cell>
          <cell r="I246">
            <v>137500</v>
          </cell>
        </row>
        <row r="247">
          <cell r="G247">
            <v>8484</v>
          </cell>
          <cell r="H247">
            <v>25211</v>
          </cell>
          <cell r="I247">
            <v>27500</v>
          </cell>
        </row>
        <row r="248">
          <cell r="G248">
            <v>136731</v>
          </cell>
          <cell r="H248">
            <v>122939</v>
          </cell>
          <cell r="I248">
            <v>131150</v>
          </cell>
        </row>
        <row r="249">
          <cell r="G249">
            <v>24000</v>
          </cell>
          <cell r="H249">
            <v>19525</v>
          </cell>
          <cell r="I249">
            <v>25000</v>
          </cell>
        </row>
        <row r="250">
          <cell r="G250">
            <v>0</v>
          </cell>
          <cell r="H250">
            <v>0</v>
          </cell>
          <cell r="I250">
            <v>0</v>
          </cell>
        </row>
        <row r="251">
          <cell r="G251">
            <v>0</v>
          </cell>
          <cell r="H251">
            <v>0</v>
          </cell>
          <cell r="I251">
            <v>0</v>
          </cell>
        </row>
        <row r="252">
          <cell r="G252">
            <v>33000</v>
          </cell>
          <cell r="H252">
            <v>74674</v>
          </cell>
          <cell r="I252">
            <v>85000</v>
          </cell>
        </row>
        <row r="253">
          <cell r="G253">
            <v>5000</v>
          </cell>
          <cell r="H253">
            <v>1055</v>
          </cell>
          <cell r="I253">
            <v>1055</v>
          </cell>
        </row>
        <row r="254">
          <cell r="G254">
            <v>16500</v>
          </cell>
          <cell r="H254">
            <v>0</v>
          </cell>
          <cell r="I254">
            <v>0</v>
          </cell>
        </row>
        <row r="255">
          <cell r="G255">
            <v>20000</v>
          </cell>
          <cell r="H255">
            <v>0</v>
          </cell>
          <cell r="I255">
            <v>0</v>
          </cell>
        </row>
        <row r="256">
          <cell r="G256">
            <v>39000</v>
          </cell>
          <cell r="H256">
            <v>7242</v>
          </cell>
          <cell r="I256">
            <v>11750</v>
          </cell>
        </row>
        <row r="257">
          <cell r="G257">
            <v>55000</v>
          </cell>
          <cell r="H257">
            <v>62002</v>
          </cell>
          <cell r="I257">
            <v>65850</v>
          </cell>
        </row>
        <row r="258">
          <cell r="G258">
            <v>450</v>
          </cell>
          <cell r="H258">
            <v>438</v>
          </cell>
          <cell r="I258">
            <v>450</v>
          </cell>
        </row>
        <row r="259">
          <cell r="G259">
            <v>15000</v>
          </cell>
          <cell r="H259">
            <v>0</v>
          </cell>
          <cell r="I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</row>
        <row r="261">
          <cell r="G261">
            <v>0</v>
          </cell>
          <cell r="H261">
            <v>0</v>
          </cell>
          <cell r="I261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</row>
        <row r="263">
          <cell r="G263">
            <v>0</v>
          </cell>
          <cell r="H263">
            <v>0</v>
          </cell>
          <cell r="I263">
            <v>0</v>
          </cell>
        </row>
        <row r="264">
          <cell r="G264">
            <v>0</v>
          </cell>
          <cell r="H264">
            <v>37085</v>
          </cell>
          <cell r="I264">
            <v>37085</v>
          </cell>
        </row>
        <row r="265">
          <cell r="G265">
            <v>0</v>
          </cell>
          <cell r="H265">
            <v>0</v>
          </cell>
          <cell r="I265">
            <v>0</v>
          </cell>
        </row>
        <row r="266">
          <cell r="G266">
            <v>0</v>
          </cell>
          <cell r="H266">
            <v>0</v>
          </cell>
          <cell r="I266">
            <v>0</v>
          </cell>
        </row>
        <row r="267">
          <cell r="G267">
            <v>0</v>
          </cell>
          <cell r="H267">
            <v>0</v>
          </cell>
          <cell r="I267">
            <v>0</v>
          </cell>
        </row>
        <row r="268">
          <cell r="G268">
            <v>0</v>
          </cell>
          <cell r="H268">
            <v>0</v>
          </cell>
        </row>
        <row r="269">
          <cell r="G269">
            <v>0</v>
          </cell>
          <cell r="H269">
            <v>7300</v>
          </cell>
        </row>
        <row r="270">
          <cell r="G270">
            <v>0</v>
          </cell>
          <cell r="H270">
            <v>0</v>
          </cell>
        </row>
        <row r="271">
          <cell r="G271">
            <v>0</v>
          </cell>
          <cell r="H271">
            <v>10550</v>
          </cell>
        </row>
        <row r="272">
          <cell r="G272">
            <v>0</v>
          </cell>
          <cell r="H272">
            <v>0</v>
          </cell>
        </row>
        <row r="273">
          <cell r="G273">
            <v>0</v>
          </cell>
          <cell r="H273">
            <v>0</v>
          </cell>
        </row>
        <row r="274">
          <cell r="G274">
            <v>145000</v>
          </cell>
          <cell r="H274">
            <v>541711</v>
          </cell>
        </row>
        <row r="275">
          <cell r="G275">
            <v>15000</v>
          </cell>
          <cell r="H275">
            <v>56574</v>
          </cell>
        </row>
        <row r="276">
          <cell r="G276">
            <v>17500</v>
          </cell>
          <cell r="H276">
            <v>13146</v>
          </cell>
        </row>
        <row r="277">
          <cell r="G277">
            <v>0</v>
          </cell>
          <cell r="H277">
            <v>0</v>
          </cell>
        </row>
        <row r="278">
          <cell r="G278">
            <v>3900</v>
          </cell>
          <cell r="H278">
            <v>0</v>
          </cell>
        </row>
        <row r="279">
          <cell r="G279">
            <v>0</v>
          </cell>
          <cell r="H279">
            <v>8464</v>
          </cell>
        </row>
        <row r="280">
          <cell r="G280">
            <v>0</v>
          </cell>
          <cell r="H280">
            <v>28573</v>
          </cell>
        </row>
        <row r="281">
          <cell r="G281">
            <v>0</v>
          </cell>
          <cell r="H281">
            <v>0</v>
          </cell>
          <cell r="I281">
            <v>0</v>
          </cell>
        </row>
        <row r="282">
          <cell r="G282">
            <v>0</v>
          </cell>
          <cell r="H282">
            <v>0</v>
          </cell>
          <cell r="I282">
            <v>0</v>
          </cell>
        </row>
        <row r="283">
          <cell r="G283">
            <v>39000</v>
          </cell>
          <cell r="H283">
            <v>29153</v>
          </cell>
        </row>
        <row r="284">
          <cell r="G284">
            <v>0</v>
          </cell>
          <cell r="H284">
            <v>0</v>
          </cell>
        </row>
        <row r="285">
          <cell r="G285">
            <v>0</v>
          </cell>
          <cell r="H285">
            <v>25400</v>
          </cell>
        </row>
        <row r="286">
          <cell r="G286">
            <v>0</v>
          </cell>
          <cell r="H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</row>
        <row r="289">
          <cell r="G289">
            <v>0</v>
          </cell>
          <cell r="H289">
            <v>0</v>
          </cell>
          <cell r="I289">
            <v>0</v>
          </cell>
        </row>
        <row r="292">
          <cell r="G292">
            <v>0</v>
          </cell>
          <cell r="H292">
            <v>0</v>
          </cell>
          <cell r="I292">
            <v>0</v>
          </cell>
        </row>
        <row r="293">
          <cell r="G293">
            <v>0</v>
          </cell>
          <cell r="H293">
            <v>0</v>
          </cell>
          <cell r="I293">
            <v>0</v>
          </cell>
        </row>
        <row r="294">
          <cell r="G294">
            <v>0</v>
          </cell>
          <cell r="H294">
            <v>0</v>
          </cell>
          <cell r="I294">
            <v>0</v>
          </cell>
        </row>
        <row r="295">
          <cell r="G295">
            <v>0</v>
          </cell>
          <cell r="H295">
            <v>0</v>
          </cell>
          <cell r="I295">
            <v>0</v>
          </cell>
        </row>
        <row r="296">
          <cell r="G296">
            <v>0</v>
          </cell>
          <cell r="H296">
            <v>0</v>
          </cell>
          <cell r="I296">
            <v>0</v>
          </cell>
        </row>
        <row r="297">
          <cell r="G297">
            <v>0</v>
          </cell>
          <cell r="H297">
            <v>0</v>
          </cell>
          <cell r="I297">
            <v>0</v>
          </cell>
        </row>
        <row r="298">
          <cell r="G298">
            <v>0</v>
          </cell>
          <cell r="H298">
            <v>0</v>
          </cell>
          <cell r="I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</row>
        <row r="300">
          <cell r="G300">
            <v>0</v>
          </cell>
          <cell r="H300">
            <v>0</v>
          </cell>
          <cell r="I300">
            <v>0</v>
          </cell>
        </row>
        <row r="302">
          <cell r="G302">
            <v>0</v>
          </cell>
          <cell r="H302">
            <v>0</v>
          </cell>
          <cell r="I302">
            <v>0</v>
          </cell>
        </row>
        <row r="303">
          <cell r="G303">
            <v>0</v>
          </cell>
          <cell r="H303">
            <v>0</v>
          </cell>
          <cell r="I303">
            <v>0</v>
          </cell>
        </row>
        <row r="304">
          <cell r="G304">
            <v>0</v>
          </cell>
          <cell r="H304">
            <v>0</v>
          </cell>
          <cell r="I304">
            <v>0</v>
          </cell>
        </row>
        <row r="305">
          <cell r="G305">
            <v>0</v>
          </cell>
          <cell r="H305">
            <v>0</v>
          </cell>
          <cell r="I305">
            <v>0</v>
          </cell>
        </row>
        <row r="306">
          <cell r="G306">
            <v>0</v>
          </cell>
          <cell r="H306">
            <v>0</v>
          </cell>
          <cell r="I306">
            <v>0</v>
          </cell>
        </row>
        <row r="307">
          <cell r="G307">
            <v>0</v>
          </cell>
          <cell r="H307">
            <v>0</v>
          </cell>
          <cell r="I307">
            <v>0</v>
          </cell>
        </row>
        <row r="308">
          <cell r="G308">
            <v>0</v>
          </cell>
          <cell r="H308">
            <v>0</v>
          </cell>
          <cell r="I308">
            <v>0</v>
          </cell>
        </row>
        <row r="309">
          <cell r="G309">
            <v>0</v>
          </cell>
          <cell r="H309">
            <v>0</v>
          </cell>
          <cell r="I309">
            <v>0</v>
          </cell>
        </row>
        <row r="310">
          <cell r="G310">
            <v>0</v>
          </cell>
          <cell r="H310">
            <v>0</v>
          </cell>
          <cell r="I310">
            <v>0</v>
          </cell>
        </row>
        <row r="311">
          <cell r="G311">
            <v>0</v>
          </cell>
          <cell r="H311">
            <v>0</v>
          </cell>
          <cell r="I311">
            <v>0</v>
          </cell>
        </row>
        <row r="312">
          <cell r="G312">
            <v>0</v>
          </cell>
          <cell r="H312">
            <v>0</v>
          </cell>
          <cell r="I312">
            <v>0</v>
          </cell>
        </row>
        <row r="313">
          <cell r="G313">
            <v>0</v>
          </cell>
          <cell r="H313">
            <v>0</v>
          </cell>
          <cell r="I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</row>
        <row r="315">
          <cell r="G315">
            <v>0</v>
          </cell>
          <cell r="H315">
            <v>0</v>
          </cell>
          <cell r="I315">
            <v>0</v>
          </cell>
        </row>
        <row r="316">
          <cell r="G316">
            <v>0</v>
          </cell>
          <cell r="H316">
            <v>0</v>
          </cell>
          <cell r="I316">
            <v>0</v>
          </cell>
        </row>
        <row r="317">
          <cell r="G317">
            <v>0</v>
          </cell>
          <cell r="H317">
            <v>0</v>
          </cell>
          <cell r="I317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</row>
        <row r="319">
          <cell r="G319">
            <v>0</v>
          </cell>
          <cell r="H319">
            <v>0</v>
          </cell>
          <cell r="I319">
            <v>0</v>
          </cell>
        </row>
        <row r="320">
          <cell r="G320">
            <v>0</v>
          </cell>
          <cell r="H320">
            <v>0</v>
          </cell>
          <cell r="I320">
            <v>0</v>
          </cell>
        </row>
        <row r="321">
          <cell r="G321">
            <v>0</v>
          </cell>
          <cell r="H321">
            <v>0</v>
          </cell>
          <cell r="I321">
            <v>0</v>
          </cell>
        </row>
        <row r="322">
          <cell r="G322">
            <v>0</v>
          </cell>
          <cell r="H322">
            <v>0</v>
          </cell>
          <cell r="I322">
            <v>0</v>
          </cell>
        </row>
        <row r="323">
          <cell r="G323">
            <v>0</v>
          </cell>
          <cell r="H323">
            <v>0</v>
          </cell>
          <cell r="I323">
            <v>0</v>
          </cell>
        </row>
        <row r="324">
          <cell r="G324">
            <v>0</v>
          </cell>
          <cell r="H324">
            <v>0</v>
          </cell>
          <cell r="I324">
            <v>0</v>
          </cell>
        </row>
        <row r="325">
          <cell r="G325">
            <v>0</v>
          </cell>
          <cell r="H325">
            <v>0</v>
          </cell>
          <cell r="I325">
            <v>0</v>
          </cell>
        </row>
        <row r="326">
          <cell r="G326">
            <v>0</v>
          </cell>
          <cell r="H326">
            <v>0</v>
          </cell>
          <cell r="I326">
            <v>0</v>
          </cell>
        </row>
        <row r="327">
          <cell r="G327">
            <v>0</v>
          </cell>
          <cell r="H327">
            <v>0</v>
          </cell>
          <cell r="I327">
            <v>0</v>
          </cell>
        </row>
        <row r="328">
          <cell r="G328">
            <v>0</v>
          </cell>
          <cell r="H328">
            <v>0</v>
          </cell>
          <cell r="I328">
            <v>0</v>
          </cell>
        </row>
        <row r="329">
          <cell r="G329">
            <v>0</v>
          </cell>
          <cell r="H329">
            <v>0</v>
          </cell>
          <cell r="I329">
            <v>0</v>
          </cell>
        </row>
        <row r="330">
          <cell r="G330">
            <v>0</v>
          </cell>
          <cell r="H330">
            <v>0</v>
          </cell>
          <cell r="I330">
            <v>0</v>
          </cell>
        </row>
        <row r="331">
          <cell r="G331">
            <v>0</v>
          </cell>
          <cell r="H331">
            <v>0</v>
          </cell>
          <cell r="I331">
            <v>0</v>
          </cell>
        </row>
        <row r="332">
          <cell r="G332">
            <v>0</v>
          </cell>
          <cell r="H332">
            <v>0</v>
          </cell>
          <cell r="I332">
            <v>0</v>
          </cell>
        </row>
        <row r="333">
          <cell r="G333">
            <v>0</v>
          </cell>
          <cell r="H333">
            <v>0</v>
          </cell>
          <cell r="I333">
            <v>0</v>
          </cell>
        </row>
        <row r="334">
          <cell r="G334">
            <v>0</v>
          </cell>
          <cell r="H334">
            <v>0</v>
          </cell>
          <cell r="I334">
            <v>0</v>
          </cell>
        </row>
        <row r="335">
          <cell r="G335">
            <v>0</v>
          </cell>
          <cell r="H335">
            <v>0</v>
          </cell>
          <cell r="I335">
            <v>0</v>
          </cell>
        </row>
        <row r="336">
          <cell r="G336">
            <v>0</v>
          </cell>
          <cell r="H336">
            <v>0</v>
          </cell>
          <cell r="I336">
            <v>0</v>
          </cell>
        </row>
        <row r="337">
          <cell r="G337">
            <v>0</v>
          </cell>
          <cell r="H337">
            <v>0</v>
          </cell>
          <cell r="I337">
            <v>0</v>
          </cell>
        </row>
        <row r="338">
          <cell r="G338">
            <v>0</v>
          </cell>
          <cell r="H338">
            <v>0</v>
          </cell>
          <cell r="I338">
            <v>0</v>
          </cell>
        </row>
        <row r="339">
          <cell r="G339">
            <v>0</v>
          </cell>
          <cell r="H339">
            <v>0</v>
          </cell>
          <cell r="I339">
            <v>0</v>
          </cell>
        </row>
        <row r="340">
          <cell r="G340">
            <v>0</v>
          </cell>
          <cell r="H340">
            <v>0</v>
          </cell>
          <cell r="I340">
            <v>0</v>
          </cell>
        </row>
        <row r="341">
          <cell r="G341">
            <v>0</v>
          </cell>
          <cell r="H341">
            <v>0</v>
          </cell>
          <cell r="I341">
            <v>0</v>
          </cell>
        </row>
        <row r="342">
          <cell r="G342">
            <v>0</v>
          </cell>
          <cell r="H342">
            <v>0</v>
          </cell>
          <cell r="I342">
            <v>0</v>
          </cell>
        </row>
        <row r="343">
          <cell r="G343">
            <v>0</v>
          </cell>
          <cell r="H343">
            <v>0</v>
          </cell>
          <cell r="I343">
            <v>0</v>
          </cell>
        </row>
        <row r="344">
          <cell r="G344">
            <v>0</v>
          </cell>
          <cell r="H344">
            <v>0</v>
          </cell>
          <cell r="I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</row>
        <row r="346">
          <cell r="G346">
            <v>0</v>
          </cell>
          <cell r="H346">
            <v>0</v>
          </cell>
          <cell r="I346">
            <v>0</v>
          </cell>
        </row>
        <row r="347">
          <cell r="G347">
            <v>0</v>
          </cell>
          <cell r="H347">
            <v>0</v>
          </cell>
          <cell r="I347">
            <v>0</v>
          </cell>
        </row>
        <row r="348">
          <cell r="G348">
            <v>0</v>
          </cell>
          <cell r="H348">
            <v>0</v>
          </cell>
          <cell r="I348">
            <v>0</v>
          </cell>
        </row>
        <row r="349">
          <cell r="G349">
            <v>0</v>
          </cell>
          <cell r="H349">
            <v>0</v>
          </cell>
          <cell r="I349">
            <v>0</v>
          </cell>
        </row>
        <row r="350">
          <cell r="G350">
            <v>0</v>
          </cell>
          <cell r="H350">
            <v>0</v>
          </cell>
          <cell r="I350">
            <v>0</v>
          </cell>
        </row>
        <row r="351">
          <cell r="G351">
            <v>0</v>
          </cell>
          <cell r="H351">
            <v>0</v>
          </cell>
          <cell r="I351">
            <v>0</v>
          </cell>
        </row>
        <row r="352">
          <cell r="G352">
            <v>0</v>
          </cell>
          <cell r="H352">
            <v>0</v>
          </cell>
          <cell r="I352">
            <v>0</v>
          </cell>
        </row>
        <row r="353">
          <cell r="G353">
            <v>0</v>
          </cell>
          <cell r="H353">
            <v>0</v>
          </cell>
          <cell r="I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</row>
        <row r="355">
          <cell r="G355">
            <v>0</v>
          </cell>
          <cell r="H355">
            <v>0</v>
          </cell>
          <cell r="I355">
            <v>0</v>
          </cell>
        </row>
        <row r="356">
          <cell r="G356">
            <v>0</v>
          </cell>
          <cell r="H356">
            <v>0</v>
          </cell>
          <cell r="I356">
            <v>0</v>
          </cell>
        </row>
        <row r="357">
          <cell r="G357">
            <v>0</v>
          </cell>
          <cell r="H357">
            <v>0</v>
          </cell>
          <cell r="I357">
            <v>0</v>
          </cell>
        </row>
        <row r="358">
          <cell r="G358">
            <v>0</v>
          </cell>
          <cell r="H358">
            <v>0</v>
          </cell>
          <cell r="I358">
            <v>0</v>
          </cell>
        </row>
        <row r="359">
          <cell r="G359">
            <v>0</v>
          </cell>
          <cell r="H359">
            <v>0</v>
          </cell>
          <cell r="I359">
            <v>0</v>
          </cell>
        </row>
        <row r="360">
          <cell r="G360">
            <v>0</v>
          </cell>
          <cell r="H360">
            <v>0</v>
          </cell>
          <cell r="I360">
            <v>0</v>
          </cell>
        </row>
        <row r="361">
          <cell r="G361">
            <v>0</v>
          </cell>
          <cell r="H361">
            <v>0</v>
          </cell>
          <cell r="I361">
            <v>0</v>
          </cell>
        </row>
        <row r="362">
          <cell r="G362">
            <v>0</v>
          </cell>
          <cell r="H362">
            <v>0</v>
          </cell>
          <cell r="I362">
            <v>0</v>
          </cell>
        </row>
        <row r="363">
          <cell r="G363">
            <v>0</v>
          </cell>
          <cell r="H363">
            <v>0</v>
          </cell>
          <cell r="I363">
            <v>0</v>
          </cell>
        </row>
        <row r="364">
          <cell r="G364">
            <v>0</v>
          </cell>
          <cell r="H364">
            <v>0</v>
          </cell>
          <cell r="I364">
            <v>0</v>
          </cell>
        </row>
        <row r="365">
          <cell r="G365">
            <v>0</v>
          </cell>
          <cell r="H365">
            <v>0</v>
          </cell>
          <cell r="I365">
            <v>0</v>
          </cell>
        </row>
        <row r="366">
          <cell r="G366">
            <v>0</v>
          </cell>
          <cell r="H366">
            <v>0</v>
          </cell>
          <cell r="I366">
            <v>0</v>
          </cell>
        </row>
        <row r="367">
          <cell r="G367">
            <v>0</v>
          </cell>
          <cell r="H367">
            <v>0</v>
          </cell>
          <cell r="I367">
            <v>0</v>
          </cell>
        </row>
        <row r="368">
          <cell r="G368">
            <v>0</v>
          </cell>
          <cell r="H368">
            <v>0</v>
          </cell>
          <cell r="I368">
            <v>0</v>
          </cell>
        </row>
        <row r="369">
          <cell r="G369">
            <v>0</v>
          </cell>
          <cell r="H369">
            <v>0</v>
          </cell>
          <cell r="I369">
            <v>0</v>
          </cell>
        </row>
        <row r="372">
          <cell r="G372">
            <v>0</v>
          </cell>
          <cell r="H372">
            <v>0</v>
          </cell>
          <cell r="I372">
            <v>0</v>
          </cell>
        </row>
        <row r="373">
          <cell r="G373">
            <v>0</v>
          </cell>
          <cell r="H373">
            <v>0</v>
          </cell>
          <cell r="I373">
            <v>0</v>
          </cell>
        </row>
        <row r="374">
          <cell r="G374">
            <v>0</v>
          </cell>
          <cell r="H374">
            <v>0</v>
          </cell>
          <cell r="I374">
            <v>0</v>
          </cell>
        </row>
        <row r="375">
          <cell r="G375">
            <v>0</v>
          </cell>
          <cell r="H375">
            <v>0</v>
          </cell>
          <cell r="I375">
            <v>0</v>
          </cell>
        </row>
        <row r="376">
          <cell r="G376">
            <v>0</v>
          </cell>
          <cell r="H376">
            <v>0</v>
          </cell>
          <cell r="I376">
            <v>0</v>
          </cell>
        </row>
        <row r="377">
          <cell r="G377">
            <v>0</v>
          </cell>
          <cell r="H377">
            <v>0</v>
          </cell>
          <cell r="I377">
            <v>0</v>
          </cell>
        </row>
        <row r="378">
          <cell r="G378">
            <v>0</v>
          </cell>
          <cell r="H378">
            <v>0</v>
          </cell>
          <cell r="I378">
            <v>0</v>
          </cell>
        </row>
        <row r="379">
          <cell r="G379">
            <v>0</v>
          </cell>
          <cell r="H379">
            <v>0</v>
          </cell>
          <cell r="I379">
            <v>0</v>
          </cell>
        </row>
        <row r="380">
          <cell r="G380">
            <v>7486</v>
          </cell>
          <cell r="H380">
            <v>0</v>
          </cell>
          <cell r="I380">
            <v>0</v>
          </cell>
        </row>
        <row r="381">
          <cell r="G381">
            <v>0</v>
          </cell>
          <cell r="H381">
            <v>0</v>
          </cell>
          <cell r="I381">
            <v>0</v>
          </cell>
        </row>
        <row r="382">
          <cell r="G382">
            <v>0</v>
          </cell>
          <cell r="H382">
            <v>124240</v>
          </cell>
          <cell r="I382">
            <v>167160</v>
          </cell>
        </row>
        <row r="383">
          <cell r="G383">
            <v>0</v>
          </cell>
          <cell r="H383">
            <v>0</v>
          </cell>
          <cell r="I383">
            <v>0</v>
          </cell>
        </row>
        <row r="384">
          <cell r="G384">
            <v>0</v>
          </cell>
          <cell r="H384">
            <v>0</v>
          </cell>
          <cell r="I384">
            <v>0</v>
          </cell>
        </row>
        <row r="385">
          <cell r="G385">
            <v>0</v>
          </cell>
          <cell r="H385">
            <v>0</v>
          </cell>
          <cell r="I385">
            <v>0</v>
          </cell>
        </row>
        <row r="386">
          <cell r="G386">
            <v>0</v>
          </cell>
          <cell r="H386">
            <v>0</v>
          </cell>
          <cell r="I386">
            <v>0</v>
          </cell>
        </row>
        <row r="387">
          <cell r="G387">
            <v>0</v>
          </cell>
          <cell r="H387">
            <v>0</v>
          </cell>
          <cell r="I387">
            <v>0</v>
          </cell>
        </row>
        <row r="388">
          <cell r="G388">
            <v>0</v>
          </cell>
          <cell r="H388">
            <v>0</v>
          </cell>
          <cell r="I388">
            <v>0</v>
          </cell>
        </row>
        <row r="389">
          <cell r="G389">
            <v>0</v>
          </cell>
          <cell r="H389">
            <v>0</v>
          </cell>
          <cell r="I389">
            <v>0</v>
          </cell>
        </row>
        <row r="390">
          <cell r="G390">
            <v>0</v>
          </cell>
          <cell r="H390">
            <v>0</v>
          </cell>
          <cell r="I390">
            <v>0</v>
          </cell>
        </row>
        <row r="391">
          <cell r="G391">
            <v>0</v>
          </cell>
          <cell r="H391">
            <v>0</v>
          </cell>
          <cell r="I391">
            <v>0</v>
          </cell>
        </row>
        <row r="392">
          <cell r="G392">
            <v>0</v>
          </cell>
          <cell r="H392">
            <v>0</v>
          </cell>
          <cell r="I392">
            <v>0</v>
          </cell>
        </row>
        <row r="393">
          <cell r="G393">
            <v>0</v>
          </cell>
          <cell r="H393">
            <v>0</v>
          </cell>
          <cell r="I393">
            <v>0</v>
          </cell>
        </row>
        <row r="394">
          <cell r="G394">
            <v>0</v>
          </cell>
          <cell r="H394">
            <v>0</v>
          </cell>
          <cell r="I394">
            <v>0</v>
          </cell>
        </row>
        <row r="395">
          <cell r="G395">
            <v>0</v>
          </cell>
          <cell r="H395">
            <v>0</v>
          </cell>
          <cell r="I395">
            <v>0</v>
          </cell>
        </row>
        <row r="396">
          <cell r="G396">
            <v>0</v>
          </cell>
          <cell r="H396">
            <v>0</v>
          </cell>
          <cell r="I396">
            <v>0</v>
          </cell>
        </row>
        <row r="397">
          <cell r="G397">
            <v>0</v>
          </cell>
          <cell r="H397">
            <v>0</v>
          </cell>
          <cell r="I397">
            <v>0</v>
          </cell>
        </row>
        <row r="398">
          <cell r="G398">
            <v>0</v>
          </cell>
          <cell r="H398">
            <v>0</v>
          </cell>
          <cell r="I398">
            <v>0</v>
          </cell>
        </row>
        <row r="399">
          <cell r="G399">
            <v>0</v>
          </cell>
          <cell r="H399">
            <v>0</v>
          </cell>
          <cell r="I399">
            <v>0</v>
          </cell>
        </row>
        <row r="400">
          <cell r="G400">
            <v>0</v>
          </cell>
          <cell r="H400">
            <v>0</v>
          </cell>
          <cell r="I400">
            <v>0</v>
          </cell>
        </row>
        <row r="401">
          <cell r="G401">
            <v>0</v>
          </cell>
          <cell r="H401">
            <v>0</v>
          </cell>
          <cell r="I401">
            <v>0</v>
          </cell>
        </row>
        <row r="402">
          <cell r="G402">
            <v>0</v>
          </cell>
          <cell r="H402">
            <v>0</v>
          </cell>
          <cell r="I402">
            <v>0</v>
          </cell>
        </row>
        <row r="403">
          <cell r="G403">
            <v>0</v>
          </cell>
          <cell r="H403">
            <v>0</v>
          </cell>
          <cell r="I403">
            <v>0</v>
          </cell>
        </row>
        <row r="404">
          <cell r="G404">
            <v>0</v>
          </cell>
          <cell r="H404">
            <v>0</v>
          </cell>
          <cell r="I404">
            <v>0</v>
          </cell>
        </row>
        <row r="405">
          <cell r="G405">
            <v>0</v>
          </cell>
          <cell r="H405">
            <v>0</v>
          </cell>
          <cell r="I405">
            <v>0</v>
          </cell>
        </row>
        <row r="406">
          <cell r="G406">
            <v>0</v>
          </cell>
          <cell r="H406">
            <v>0</v>
          </cell>
          <cell r="I406">
            <v>0</v>
          </cell>
        </row>
        <row r="407">
          <cell r="G407">
            <v>0</v>
          </cell>
          <cell r="H407">
            <v>0</v>
          </cell>
          <cell r="I407">
            <v>0</v>
          </cell>
        </row>
        <row r="408">
          <cell r="G408">
            <v>0</v>
          </cell>
          <cell r="H408">
            <v>0</v>
          </cell>
          <cell r="I408">
            <v>0</v>
          </cell>
        </row>
        <row r="409">
          <cell r="G409">
            <v>0</v>
          </cell>
          <cell r="H409">
            <v>0</v>
          </cell>
          <cell r="I409">
            <v>0</v>
          </cell>
        </row>
        <row r="410">
          <cell r="G410">
            <v>0</v>
          </cell>
          <cell r="H410">
            <v>0</v>
          </cell>
          <cell r="I410">
            <v>0</v>
          </cell>
        </row>
        <row r="411">
          <cell r="G411">
            <v>0</v>
          </cell>
          <cell r="H411">
            <v>0</v>
          </cell>
          <cell r="I411">
            <v>0</v>
          </cell>
        </row>
        <row r="412">
          <cell r="G412">
            <v>0</v>
          </cell>
          <cell r="H412">
            <v>0</v>
          </cell>
          <cell r="I412">
            <v>0</v>
          </cell>
        </row>
        <row r="413">
          <cell r="G413">
            <v>0</v>
          </cell>
          <cell r="H413">
            <v>0</v>
          </cell>
          <cell r="I413">
            <v>0</v>
          </cell>
        </row>
        <row r="414">
          <cell r="G414">
            <v>0</v>
          </cell>
          <cell r="H414">
            <v>0</v>
          </cell>
          <cell r="I414">
            <v>0</v>
          </cell>
        </row>
        <row r="415">
          <cell r="G415">
            <v>0</v>
          </cell>
          <cell r="H415">
            <v>0</v>
          </cell>
          <cell r="I415">
            <v>0</v>
          </cell>
        </row>
        <row r="416">
          <cell r="G416">
            <v>0</v>
          </cell>
          <cell r="H416">
            <v>0</v>
          </cell>
          <cell r="I416">
            <v>0</v>
          </cell>
        </row>
        <row r="417">
          <cell r="G417">
            <v>0</v>
          </cell>
          <cell r="H417">
            <v>0</v>
          </cell>
          <cell r="I417">
            <v>0</v>
          </cell>
        </row>
        <row r="418">
          <cell r="G418">
            <v>0</v>
          </cell>
          <cell r="H418">
            <v>0</v>
          </cell>
          <cell r="I418">
            <v>0</v>
          </cell>
        </row>
        <row r="419">
          <cell r="G419">
            <v>0</v>
          </cell>
          <cell r="H419">
            <v>0</v>
          </cell>
          <cell r="I419">
            <v>0</v>
          </cell>
        </row>
        <row r="420">
          <cell r="G420">
            <v>0</v>
          </cell>
          <cell r="H420">
            <v>0</v>
          </cell>
          <cell r="I420">
            <v>0</v>
          </cell>
        </row>
        <row r="421">
          <cell r="G421">
            <v>0</v>
          </cell>
          <cell r="H421">
            <v>0</v>
          </cell>
          <cell r="I421">
            <v>0</v>
          </cell>
        </row>
        <row r="422">
          <cell r="G422">
            <v>0</v>
          </cell>
          <cell r="H422">
            <v>0</v>
          </cell>
          <cell r="I422">
            <v>0</v>
          </cell>
        </row>
        <row r="423">
          <cell r="G423">
            <v>0</v>
          </cell>
          <cell r="H423">
            <v>0</v>
          </cell>
          <cell r="I423">
            <v>0</v>
          </cell>
        </row>
        <row r="424">
          <cell r="G424">
            <v>0</v>
          </cell>
          <cell r="H424">
            <v>0</v>
          </cell>
          <cell r="I424">
            <v>0</v>
          </cell>
        </row>
        <row r="425">
          <cell r="G425">
            <v>0</v>
          </cell>
          <cell r="H425">
            <v>0</v>
          </cell>
          <cell r="I425">
            <v>0</v>
          </cell>
        </row>
        <row r="426">
          <cell r="G426">
            <v>0</v>
          </cell>
          <cell r="H426">
            <v>0</v>
          </cell>
          <cell r="I426">
            <v>0</v>
          </cell>
        </row>
        <row r="427">
          <cell r="G427">
            <v>0</v>
          </cell>
          <cell r="H427">
            <v>0</v>
          </cell>
          <cell r="I427">
            <v>0</v>
          </cell>
        </row>
        <row r="428">
          <cell r="G428">
            <v>0</v>
          </cell>
          <cell r="H428">
            <v>0</v>
          </cell>
          <cell r="I428">
            <v>0</v>
          </cell>
        </row>
        <row r="429">
          <cell r="G429">
            <v>0</v>
          </cell>
          <cell r="H429">
            <v>0</v>
          </cell>
          <cell r="I429">
            <v>0</v>
          </cell>
        </row>
        <row r="430">
          <cell r="G430">
            <v>0</v>
          </cell>
          <cell r="H430">
            <v>0</v>
          </cell>
          <cell r="I430">
            <v>0</v>
          </cell>
        </row>
        <row r="431">
          <cell r="G431">
            <v>0</v>
          </cell>
          <cell r="H431">
            <v>0</v>
          </cell>
          <cell r="I431">
            <v>0</v>
          </cell>
        </row>
        <row r="432">
          <cell r="G432">
            <v>0</v>
          </cell>
          <cell r="H432">
            <v>0</v>
          </cell>
          <cell r="I432">
            <v>0</v>
          </cell>
        </row>
        <row r="433">
          <cell r="G433">
            <v>0</v>
          </cell>
          <cell r="H433">
            <v>0</v>
          </cell>
          <cell r="I433">
            <v>0</v>
          </cell>
        </row>
        <row r="434">
          <cell r="G434">
            <v>0</v>
          </cell>
          <cell r="H434">
            <v>0</v>
          </cell>
          <cell r="I434">
            <v>0</v>
          </cell>
        </row>
        <row r="435">
          <cell r="G435">
            <v>0</v>
          </cell>
          <cell r="H435">
            <v>0</v>
          </cell>
          <cell r="I435">
            <v>0</v>
          </cell>
        </row>
        <row r="436">
          <cell r="G436">
            <v>0</v>
          </cell>
          <cell r="H436">
            <v>0</v>
          </cell>
          <cell r="I436">
            <v>0</v>
          </cell>
        </row>
        <row r="437">
          <cell r="G437">
            <v>0</v>
          </cell>
          <cell r="H437">
            <v>0</v>
          </cell>
          <cell r="I437">
            <v>0</v>
          </cell>
        </row>
        <row r="438">
          <cell r="G438">
            <v>0</v>
          </cell>
          <cell r="H438">
            <v>0</v>
          </cell>
          <cell r="I438">
            <v>0</v>
          </cell>
        </row>
        <row r="439">
          <cell r="G439">
            <v>0</v>
          </cell>
          <cell r="H439">
            <v>0</v>
          </cell>
          <cell r="I439">
            <v>0</v>
          </cell>
        </row>
        <row r="440">
          <cell r="G440">
            <v>0</v>
          </cell>
          <cell r="H440">
            <v>0</v>
          </cell>
          <cell r="I440">
            <v>0</v>
          </cell>
        </row>
        <row r="442">
          <cell r="G442">
            <v>0</v>
          </cell>
          <cell r="H442">
            <v>136721</v>
          </cell>
          <cell r="I442">
            <v>166271</v>
          </cell>
        </row>
        <row r="443">
          <cell r="G443">
            <v>0</v>
          </cell>
          <cell r="H443">
            <v>0</v>
          </cell>
          <cell r="I443">
            <v>0</v>
          </cell>
        </row>
        <row r="444">
          <cell r="G444">
            <v>0</v>
          </cell>
          <cell r="H444">
            <v>0</v>
          </cell>
          <cell r="I444">
            <v>0</v>
          </cell>
        </row>
        <row r="445">
          <cell r="G445">
            <v>0</v>
          </cell>
          <cell r="H445">
            <v>0</v>
          </cell>
          <cell r="I445">
            <v>0</v>
          </cell>
        </row>
        <row r="446">
          <cell r="G446">
            <v>0</v>
          </cell>
          <cell r="H446">
            <v>0</v>
          </cell>
          <cell r="I446">
            <v>0</v>
          </cell>
        </row>
        <row r="447">
          <cell r="G447">
            <v>0</v>
          </cell>
          <cell r="H447">
            <v>0</v>
          </cell>
          <cell r="I447">
            <v>0</v>
          </cell>
        </row>
        <row r="448">
          <cell r="G448">
            <v>0</v>
          </cell>
          <cell r="H448">
            <v>22559</v>
          </cell>
          <cell r="I448">
            <v>27435</v>
          </cell>
        </row>
        <row r="449">
          <cell r="G449">
            <v>0</v>
          </cell>
          <cell r="H449">
            <v>0</v>
          </cell>
          <cell r="I449">
            <v>0</v>
          </cell>
        </row>
        <row r="450">
          <cell r="G450">
            <v>0</v>
          </cell>
          <cell r="H450">
            <v>69996</v>
          </cell>
          <cell r="I450">
            <v>95996</v>
          </cell>
        </row>
        <row r="451">
          <cell r="G451">
            <v>0</v>
          </cell>
          <cell r="H451">
            <v>0</v>
          </cell>
          <cell r="I451">
            <v>0</v>
          </cell>
        </row>
        <row r="452">
          <cell r="G452">
            <v>0</v>
          </cell>
          <cell r="H452">
            <v>0</v>
          </cell>
          <cell r="I452">
            <v>4345</v>
          </cell>
        </row>
        <row r="453">
          <cell r="G453">
            <v>0</v>
          </cell>
          <cell r="H453">
            <v>0</v>
          </cell>
          <cell r="I453">
            <v>0</v>
          </cell>
        </row>
        <row r="454">
          <cell r="G454">
            <v>0</v>
          </cell>
          <cell r="H454">
            <v>0</v>
          </cell>
          <cell r="I454">
            <v>0</v>
          </cell>
        </row>
        <row r="455">
          <cell r="G455">
            <v>0</v>
          </cell>
          <cell r="H455">
            <v>0</v>
          </cell>
          <cell r="I455">
            <v>0</v>
          </cell>
        </row>
        <row r="456">
          <cell r="G456">
            <v>0</v>
          </cell>
          <cell r="H456">
            <v>45885</v>
          </cell>
          <cell r="I456">
            <v>45885</v>
          </cell>
        </row>
        <row r="457">
          <cell r="G457">
            <v>0</v>
          </cell>
          <cell r="H457">
            <v>0</v>
          </cell>
          <cell r="I457">
            <v>0</v>
          </cell>
        </row>
        <row r="458">
          <cell r="G458">
            <v>0</v>
          </cell>
          <cell r="H458">
            <v>0</v>
          </cell>
          <cell r="I458">
            <v>0</v>
          </cell>
        </row>
        <row r="459">
          <cell r="G459">
            <v>0</v>
          </cell>
          <cell r="H459">
            <v>0</v>
          </cell>
          <cell r="I459">
            <v>0</v>
          </cell>
        </row>
        <row r="460">
          <cell r="G460">
            <v>0</v>
          </cell>
          <cell r="H460">
            <v>0</v>
          </cell>
          <cell r="I460">
            <v>0</v>
          </cell>
        </row>
        <row r="461">
          <cell r="G461">
            <v>0</v>
          </cell>
          <cell r="H461">
            <v>0</v>
          </cell>
          <cell r="I461">
            <v>0</v>
          </cell>
        </row>
        <row r="462">
          <cell r="G462">
            <v>0</v>
          </cell>
          <cell r="H462">
            <v>6900</v>
          </cell>
          <cell r="I462">
            <v>6900</v>
          </cell>
        </row>
        <row r="463">
          <cell r="G463">
            <v>0</v>
          </cell>
          <cell r="H463">
            <v>3748</v>
          </cell>
          <cell r="I463">
            <v>3748</v>
          </cell>
        </row>
        <row r="464">
          <cell r="G464">
            <v>0</v>
          </cell>
          <cell r="H464">
            <v>0</v>
          </cell>
          <cell r="I464">
            <v>0</v>
          </cell>
        </row>
        <row r="465">
          <cell r="G465">
            <v>0</v>
          </cell>
          <cell r="H465">
            <v>0</v>
          </cell>
          <cell r="I465">
            <v>0</v>
          </cell>
        </row>
        <row r="466">
          <cell r="G466">
            <v>0</v>
          </cell>
          <cell r="H466">
            <v>0</v>
          </cell>
          <cell r="I466">
            <v>33856</v>
          </cell>
        </row>
        <row r="467">
          <cell r="G467">
            <v>0</v>
          </cell>
          <cell r="H467">
            <v>0</v>
          </cell>
          <cell r="I467">
            <v>0</v>
          </cell>
        </row>
        <row r="468">
          <cell r="G468">
            <v>0</v>
          </cell>
          <cell r="H468">
            <v>0</v>
          </cell>
          <cell r="I468">
            <v>27483</v>
          </cell>
        </row>
        <row r="469">
          <cell r="G469">
            <v>0</v>
          </cell>
          <cell r="H469">
            <v>12545</v>
          </cell>
          <cell r="I469">
            <v>17555</v>
          </cell>
        </row>
        <row r="470">
          <cell r="G470">
            <v>0</v>
          </cell>
          <cell r="H470">
            <v>0</v>
          </cell>
          <cell r="I470">
            <v>0</v>
          </cell>
        </row>
        <row r="471">
          <cell r="G471">
            <v>0</v>
          </cell>
          <cell r="H471">
            <v>0</v>
          </cell>
          <cell r="I471">
            <v>0</v>
          </cell>
        </row>
        <row r="472">
          <cell r="G472">
            <v>0</v>
          </cell>
          <cell r="H472">
            <v>0</v>
          </cell>
          <cell r="I472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</row>
        <row r="474">
          <cell r="G474">
            <v>0</v>
          </cell>
          <cell r="H474">
            <v>52734</v>
          </cell>
          <cell r="I474">
            <v>52734</v>
          </cell>
        </row>
        <row r="475">
          <cell r="G475">
            <v>0</v>
          </cell>
          <cell r="H475">
            <v>0</v>
          </cell>
          <cell r="I475">
            <v>0</v>
          </cell>
        </row>
        <row r="476">
          <cell r="G476">
            <v>0</v>
          </cell>
          <cell r="H476">
            <v>488</v>
          </cell>
          <cell r="I476">
            <v>488</v>
          </cell>
        </row>
        <row r="477">
          <cell r="G477">
            <v>0</v>
          </cell>
          <cell r="H477">
            <v>0</v>
          </cell>
          <cell r="I477">
            <v>0</v>
          </cell>
        </row>
        <row r="478">
          <cell r="G478">
            <v>0</v>
          </cell>
          <cell r="H478">
            <v>0</v>
          </cell>
          <cell r="I478">
            <v>0</v>
          </cell>
        </row>
        <row r="479">
          <cell r="G479">
            <v>0</v>
          </cell>
          <cell r="H479">
            <v>0</v>
          </cell>
          <cell r="I479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</row>
        <row r="481">
          <cell r="G481">
            <v>0</v>
          </cell>
          <cell r="H481">
            <v>0</v>
          </cell>
          <cell r="I481">
            <v>0</v>
          </cell>
        </row>
        <row r="482">
          <cell r="G482">
            <v>0</v>
          </cell>
          <cell r="H482">
            <v>0</v>
          </cell>
          <cell r="I482">
            <v>0</v>
          </cell>
        </row>
        <row r="483">
          <cell r="G483">
            <v>0</v>
          </cell>
          <cell r="H483">
            <v>0</v>
          </cell>
          <cell r="I483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</row>
        <row r="486">
          <cell r="G486">
            <v>0</v>
          </cell>
          <cell r="H486">
            <v>0</v>
          </cell>
          <cell r="I486">
            <v>0</v>
          </cell>
        </row>
        <row r="487">
          <cell r="G487">
            <v>0</v>
          </cell>
          <cell r="H487">
            <v>0</v>
          </cell>
          <cell r="I487">
            <v>0</v>
          </cell>
        </row>
        <row r="488">
          <cell r="G488">
            <v>0</v>
          </cell>
          <cell r="H488">
            <v>0</v>
          </cell>
          <cell r="I488">
            <v>0</v>
          </cell>
        </row>
        <row r="489">
          <cell r="G489">
            <v>0</v>
          </cell>
          <cell r="H489">
            <v>0</v>
          </cell>
          <cell r="I489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</row>
        <row r="491">
          <cell r="G491">
            <v>0</v>
          </cell>
          <cell r="H491">
            <v>0</v>
          </cell>
          <cell r="I491">
            <v>0</v>
          </cell>
        </row>
        <row r="492">
          <cell r="G492">
            <v>0</v>
          </cell>
          <cell r="H492">
            <v>0</v>
          </cell>
          <cell r="I492">
            <v>0</v>
          </cell>
        </row>
        <row r="493">
          <cell r="G493">
            <v>0</v>
          </cell>
          <cell r="H493">
            <v>0</v>
          </cell>
          <cell r="I493">
            <v>0</v>
          </cell>
        </row>
        <row r="494">
          <cell r="G494">
            <v>0</v>
          </cell>
          <cell r="H494">
            <v>0</v>
          </cell>
          <cell r="I494">
            <v>50000</v>
          </cell>
        </row>
        <row r="495">
          <cell r="G495">
            <v>0</v>
          </cell>
          <cell r="H495">
            <v>0</v>
          </cell>
          <cell r="I495">
            <v>0</v>
          </cell>
        </row>
        <row r="496">
          <cell r="G496">
            <v>0</v>
          </cell>
          <cell r="H496">
            <v>0</v>
          </cell>
          <cell r="I496">
            <v>0</v>
          </cell>
        </row>
        <row r="497">
          <cell r="G497">
            <v>0</v>
          </cell>
          <cell r="H497">
            <v>0</v>
          </cell>
          <cell r="I497">
            <v>0</v>
          </cell>
        </row>
        <row r="498">
          <cell r="G498">
            <v>0</v>
          </cell>
          <cell r="H498">
            <v>0</v>
          </cell>
          <cell r="I498">
            <v>0</v>
          </cell>
        </row>
        <row r="499">
          <cell r="G499">
            <v>0</v>
          </cell>
          <cell r="H499">
            <v>0</v>
          </cell>
          <cell r="I499">
            <v>0</v>
          </cell>
        </row>
        <row r="500">
          <cell r="G500">
            <v>0</v>
          </cell>
          <cell r="H500">
            <v>0</v>
          </cell>
          <cell r="I500">
            <v>0</v>
          </cell>
        </row>
        <row r="501">
          <cell r="G501">
            <v>0</v>
          </cell>
          <cell r="H501">
            <v>0</v>
          </cell>
          <cell r="I501">
            <v>0</v>
          </cell>
        </row>
        <row r="502">
          <cell r="G502">
            <v>0</v>
          </cell>
          <cell r="H502">
            <v>0</v>
          </cell>
          <cell r="I502">
            <v>0</v>
          </cell>
        </row>
        <row r="503">
          <cell r="G503">
            <v>0</v>
          </cell>
          <cell r="H503">
            <v>0</v>
          </cell>
          <cell r="I503">
            <v>0</v>
          </cell>
        </row>
        <row r="504">
          <cell r="G504">
            <v>0</v>
          </cell>
          <cell r="H504">
            <v>0</v>
          </cell>
          <cell r="I504">
            <v>0</v>
          </cell>
        </row>
        <row r="505">
          <cell r="G505">
            <v>0</v>
          </cell>
          <cell r="H505">
            <v>0</v>
          </cell>
          <cell r="I505">
            <v>0</v>
          </cell>
        </row>
        <row r="506">
          <cell r="G506">
            <v>0</v>
          </cell>
          <cell r="H506">
            <v>0</v>
          </cell>
          <cell r="I506">
            <v>0</v>
          </cell>
        </row>
        <row r="507">
          <cell r="G507">
            <v>0</v>
          </cell>
          <cell r="H507">
            <v>0</v>
          </cell>
          <cell r="I507">
            <v>0</v>
          </cell>
        </row>
        <row r="508">
          <cell r="G508">
            <v>0</v>
          </cell>
          <cell r="H508">
            <v>0</v>
          </cell>
          <cell r="I508">
            <v>0</v>
          </cell>
        </row>
        <row r="509">
          <cell r="G509">
            <v>0</v>
          </cell>
          <cell r="H509">
            <v>0</v>
          </cell>
          <cell r="I509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</row>
        <row r="513">
          <cell r="G513">
            <v>0</v>
          </cell>
          <cell r="H513">
            <v>0</v>
          </cell>
          <cell r="I513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</row>
        <row r="520">
          <cell r="G520">
            <v>0</v>
          </cell>
          <cell r="H520">
            <v>0</v>
          </cell>
          <cell r="I520">
            <v>0</v>
          </cell>
        </row>
        <row r="521">
          <cell r="G521">
            <v>0</v>
          </cell>
          <cell r="H521">
            <v>0</v>
          </cell>
          <cell r="I521">
            <v>0</v>
          </cell>
        </row>
        <row r="522">
          <cell r="G522">
            <v>0</v>
          </cell>
          <cell r="H522">
            <v>0</v>
          </cell>
          <cell r="I522">
            <v>0</v>
          </cell>
        </row>
        <row r="523">
          <cell r="G523">
            <v>0</v>
          </cell>
          <cell r="H523">
            <v>7049</v>
          </cell>
          <cell r="I523">
            <v>7049</v>
          </cell>
        </row>
        <row r="524">
          <cell r="G524">
            <v>0</v>
          </cell>
          <cell r="H524">
            <v>0</v>
          </cell>
          <cell r="I524">
            <v>0</v>
          </cell>
        </row>
        <row r="525">
          <cell r="G525">
            <v>0</v>
          </cell>
          <cell r="H525">
            <v>0</v>
          </cell>
          <cell r="I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</row>
        <row r="527">
          <cell r="G527">
            <v>0</v>
          </cell>
          <cell r="H527">
            <v>0</v>
          </cell>
          <cell r="I527">
            <v>0</v>
          </cell>
        </row>
        <row r="528">
          <cell r="G528">
            <v>0</v>
          </cell>
          <cell r="H528">
            <v>0</v>
          </cell>
          <cell r="I528">
            <v>0</v>
          </cell>
        </row>
        <row r="529">
          <cell r="G529">
            <v>0</v>
          </cell>
          <cell r="H529">
            <v>0</v>
          </cell>
          <cell r="I529">
            <v>0</v>
          </cell>
        </row>
        <row r="530">
          <cell r="G530">
            <v>0</v>
          </cell>
          <cell r="H530">
            <v>0</v>
          </cell>
          <cell r="I530">
            <v>0</v>
          </cell>
        </row>
        <row r="531">
          <cell r="G531">
            <v>0</v>
          </cell>
          <cell r="H531">
            <v>0</v>
          </cell>
          <cell r="I531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</row>
        <row r="538">
          <cell r="G538">
            <v>0</v>
          </cell>
          <cell r="H538">
            <v>0</v>
          </cell>
          <cell r="I538">
            <v>0</v>
          </cell>
        </row>
        <row r="539">
          <cell r="G539">
            <v>0</v>
          </cell>
          <cell r="H539">
            <v>0</v>
          </cell>
          <cell r="I539">
            <v>2000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H541">
            <v>0</v>
          </cell>
          <cell r="I541">
            <v>0</v>
          </cell>
        </row>
        <row r="542">
          <cell r="G542">
            <v>0</v>
          </cell>
          <cell r="H542">
            <v>0</v>
          </cell>
          <cell r="I542">
            <v>0</v>
          </cell>
        </row>
        <row r="543">
          <cell r="G543">
            <v>0</v>
          </cell>
          <cell r="H543">
            <v>0</v>
          </cell>
          <cell r="I543">
            <v>0</v>
          </cell>
        </row>
        <row r="544">
          <cell r="G544">
            <v>0</v>
          </cell>
          <cell r="H544">
            <v>0</v>
          </cell>
          <cell r="I544">
            <v>0</v>
          </cell>
        </row>
        <row r="545">
          <cell r="G545">
            <v>0</v>
          </cell>
          <cell r="H545">
            <v>0</v>
          </cell>
          <cell r="I545">
            <v>0</v>
          </cell>
        </row>
        <row r="546">
          <cell r="G546">
            <v>0</v>
          </cell>
          <cell r="H546">
            <v>0</v>
          </cell>
          <cell r="I546">
            <v>0</v>
          </cell>
        </row>
        <row r="547">
          <cell r="G547">
            <v>0</v>
          </cell>
          <cell r="H547">
            <v>0</v>
          </cell>
          <cell r="I547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</row>
        <row r="561">
          <cell r="G561">
            <v>0</v>
          </cell>
          <cell r="H561">
            <v>0</v>
          </cell>
          <cell r="I561">
            <v>0</v>
          </cell>
        </row>
        <row r="562">
          <cell r="G562">
            <v>0</v>
          </cell>
          <cell r="H562">
            <v>0</v>
          </cell>
          <cell r="I562">
            <v>0</v>
          </cell>
        </row>
        <row r="563">
          <cell r="G563">
            <v>0</v>
          </cell>
          <cell r="H563">
            <v>0</v>
          </cell>
          <cell r="I563">
            <v>0</v>
          </cell>
        </row>
        <row r="564">
          <cell r="G564">
            <v>0</v>
          </cell>
          <cell r="H564">
            <v>0</v>
          </cell>
          <cell r="I564">
            <v>0</v>
          </cell>
        </row>
        <row r="565">
          <cell r="G565">
            <v>0</v>
          </cell>
          <cell r="H565">
            <v>0</v>
          </cell>
          <cell r="I565">
            <v>0</v>
          </cell>
        </row>
        <row r="566">
          <cell r="G566">
            <v>0</v>
          </cell>
          <cell r="H566">
            <v>0</v>
          </cell>
          <cell r="I566">
            <v>0</v>
          </cell>
        </row>
        <row r="567">
          <cell r="G567">
            <v>0</v>
          </cell>
          <cell r="H567">
            <v>0</v>
          </cell>
          <cell r="I567">
            <v>0</v>
          </cell>
        </row>
        <row r="568">
          <cell r="G568">
            <v>0</v>
          </cell>
          <cell r="H568">
            <v>0</v>
          </cell>
          <cell r="I568">
            <v>0</v>
          </cell>
        </row>
        <row r="569">
          <cell r="G569">
            <v>0</v>
          </cell>
          <cell r="H569">
            <v>0</v>
          </cell>
          <cell r="I569">
            <v>0</v>
          </cell>
        </row>
        <row r="570">
          <cell r="G570">
            <v>0</v>
          </cell>
          <cell r="H570">
            <v>0</v>
          </cell>
          <cell r="I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</row>
        <row r="572">
          <cell r="G572">
            <v>0</v>
          </cell>
          <cell r="H572">
            <v>0</v>
          </cell>
          <cell r="I572">
            <v>0</v>
          </cell>
        </row>
        <row r="573">
          <cell r="G573">
            <v>0</v>
          </cell>
          <cell r="H573">
            <v>0</v>
          </cell>
          <cell r="I573">
            <v>0</v>
          </cell>
        </row>
        <row r="574">
          <cell r="G574">
            <v>0</v>
          </cell>
          <cell r="H574">
            <v>0</v>
          </cell>
          <cell r="I574">
            <v>0</v>
          </cell>
        </row>
        <row r="575">
          <cell r="G575">
            <v>0</v>
          </cell>
          <cell r="H575">
            <v>0</v>
          </cell>
          <cell r="I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</row>
        <row r="578">
          <cell r="G578">
            <v>0</v>
          </cell>
          <cell r="H578">
            <v>0</v>
          </cell>
          <cell r="I578">
            <v>0</v>
          </cell>
        </row>
        <row r="579">
          <cell r="G579">
            <v>0</v>
          </cell>
          <cell r="H579">
            <v>0</v>
          </cell>
          <cell r="I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</row>
        <row r="582">
          <cell r="G582">
            <v>0</v>
          </cell>
          <cell r="H582">
            <v>0</v>
          </cell>
          <cell r="I582">
            <v>0</v>
          </cell>
        </row>
        <row r="583">
          <cell r="G583">
            <v>0</v>
          </cell>
          <cell r="H583">
            <v>0</v>
          </cell>
          <cell r="I583">
            <v>0</v>
          </cell>
        </row>
        <row r="584">
          <cell r="G584">
            <v>0</v>
          </cell>
          <cell r="H584">
            <v>0</v>
          </cell>
          <cell r="I584">
            <v>0</v>
          </cell>
        </row>
        <row r="585">
          <cell r="G585">
            <v>0</v>
          </cell>
          <cell r="H585">
            <v>0</v>
          </cell>
          <cell r="I585">
            <v>0</v>
          </cell>
        </row>
        <row r="586">
          <cell r="G586">
            <v>0</v>
          </cell>
          <cell r="H586">
            <v>0</v>
          </cell>
          <cell r="I586">
            <v>0</v>
          </cell>
        </row>
        <row r="587">
          <cell r="G587">
            <v>0</v>
          </cell>
          <cell r="H587">
            <v>0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0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0</v>
          </cell>
        </row>
        <row r="595">
          <cell r="G595">
            <v>0</v>
          </cell>
          <cell r="H595">
            <v>0</v>
          </cell>
          <cell r="I595">
            <v>0</v>
          </cell>
        </row>
        <row r="596">
          <cell r="G596">
            <v>0</v>
          </cell>
          <cell r="H596">
            <v>0</v>
          </cell>
          <cell r="I596">
            <v>0</v>
          </cell>
        </row>
        <row r="597">
          <cell r="G597">
            <v>0</v>
          </cell>
          <cell r="H597">
            <v>0</v>
          </cell>
          <cell r="I597">
            <v>0</v>
          </cell>
        </row>
        <row r="598">
          <cell r="G598">
            <v>0</v>
          </cell>
          <cell r="H598">
            <v>0</v>
          </cell>
          <cell r="I598">
            <v>0</v>
          </cell>
        </row>
        <row r="599">
          <cell r="G599">
            <v>0</v>
          </cell>
          <cell r="H599">
            <v>0</v>
          </cell>
          <cell r="I599">
            <v>0</v>
          </cell>
        </row>
        <row r="600">
          <cell r="G600">
            <v>0</v>
          </cell>
          <cell r="H600">
            <v>0</v>
          </cell>
          <cell r="I600">
            <v>0</v>
          </cell>
        </row>
        <row r="601">
          <cell r="G601">
            <v>0</v>
          </cell>
          <cell r="H601">
            <v>0</v>
          </cell>
          <cell r="I601">
            <v>0</v>
          </cell>
        </row>
        <row r="602">
          <cell r="G602">
            <v>0</v>
          </cell>
          <cell r="H602">
            <v>0</v>
          </cell>
          <cell r="I602">
            <v>0</v>
          </cell>
        </row>
        <row r="603">
          <cell r="G603">
            <v>0</v>
          </cell>
          <cell r="H603">
            <v>0</v>
          </cell>
          <cell r="I603">
            <v>0</v>
          </cell>
        </row>
        <row r="604">
          <cell r="G604">
            <v>0</v>
          </cell>
          <cell r="H604">
            <v>0</v>
          </cell>
          <cell r="I604">
            <v>0</v>
          </cell>
        </row>
        <row r="605">
          <cell r="G605">
            <v>0</v>
          </cell>
          <cell r="H605">
            <v>0</v>
          </cell>
          <cell r="I605">
            <v>0</v>
          </cell>
        </row>
        <row r="606">
          <cell r="G606">
            <v>0</v>
          </cell>
          <cell r="H606">
            <v>0</v>
          </cell>
          <cell r="I606">
            <v>0</v>
          </cell>
        </row>
        <row r="607">
          <cell r="G607">
            <v>0</v>
          </cell>
          <cell r="H607">
            <v>0</v>
          </cell>
          <cell r="I607">
            <v>0</v>
          </cell>
        </row>
        <row r="608">
          <cell r="G608">
            <v>0</v>
          </cell>
          <cell r="H608">
            <v>0</v>
          </cell>
          <cell r="I608">
            <v>0</v>
          </cell>
        </row>
        <row r="609">
          <cell r="G609">
            <v>0</v>
          </cell>
          <cell r="H609">
            <v>0</v>
          </cell>
          <cell r="I609">
            <v>0</v>
          </cell>
        </row>
        <row r="610">
          <cell r="G610">
            <v>0</v>
          </cell>
          <cell r="H610">
            <v>0</v>
          </cell>
          <cell r="I610">
            <v>0</v>
          </cell>
        </row>
        <row r="611">
          <cell r="G611">
            <v>0</v>
          </cell>
          <cell r="H611">
            <v>0</v>
          </cell>
          <cell r="I611">
            <v>0</v>
          </cell>
        </row>
        <row r="612">
          <cell r="G612">
            <v>0</v>
          </cell>
          <cell r="H612">
            <v>0</v>
          </cell>
          <cell r="I612">
            <v>0</v>
          </cell>
        </row>
        <row r="613">
          <cell r="G613">
            <v>0</v>
          </cell>
          <cell r="H613">
            <v>0</v>
          </cell>
          <cell r="I613">
            <v>0</v>
          </cell>
        </row>
        <row r="614">
          <cell r="G614">
            <v>0</v>
          </cell>
          <cell r="H614">
            <v>0</v>
          </cell>
          <cell r="I614">
            <v>0</v>
          </cell>
        </row>
        <row r="615">
          <cell r="G615">
            <v>0</v>
          </cell>
          <cell r="H615">
            <v>0</v>
          </cell>
          <cell r="I615">
            <v>0</v>
          </cell>
        </row>
        <row r="616">
          <cell r="G616">
            <v>0</v>
          </cell>
          <cell r="H616">
            <v>0</v>
          </cell>
          <cell r="I616">
            <v>0</v>
          </cell>
        </row>
        <row r="617">
          <cell r="G617">
            <v>0</v>
          </cell>
          <cell r="H617">
            <v>0</v>
          </cell>
          <cell r="I617">
            <v>0</v>
          </cell>
        </row>
        <row r="618">
          <cell r="G618">
            <v>0</v>
          </cell>
          <cell r="H618">
            <v>0</v>
          </cell>
          <cell r="I618">
            <v>0</v>
          </cell>
        </row>
        <row r="619">
          <cell r="G619">
            <v>0</v>
          </cell>
          <cell r="H619">
            <v>0</v>
          </cell>
          <cell r="I619">
            <v>0</v>
          </cell>
        </row>
        <row r="620">
          <cell r="G620">
            <v>0</v>
          </cell>
          <cell r="H620">
            <v>0</v>
          </cell>
          <cell r="I620">
            <v>0</v>
          </cell>
        </row>
        <row r="621">
          <cell r="G621">
            <v>0</v>
          </cell>
          <cell r="H621">
            <v>0</v>
          </cell>
          <cell r="I621">
            <v>0</v>
          </cell>
        </row>
        <row r="622">
          <cell r="G622">
            <v>0</v>
          </cell>
          <cell r="H622">
            <v>0</v>
          </cell>
          <cell r="I622">
            <v>0</v>
          </cell>
        </row>
        <row r="623">
          <cell r="G623">
            <v>0</v>
          </cell>
          <cell r="H623">
            <v>0</v>
          </cell>
          <cell r="I623">
            <v>0</v>
          </cell>
        </row>
        <row r="624">
          <cell r="G624">
            <v>0</v>
          </cell>
          <cell r="H624">
            <v>0</v>
          </cell>
          <cell r="I624">
            <v>0</v>
          </cell>
        </row>
        <row r="625">
          <cell r="G625">
            <v>0</v>
          </cell>
          <cell r="H625">
            <v>0</v>
          </cell>
          <cell r="I625">
            <v>0</v>
          </cell>
        </row>
        <row r="626">
          <cell r="G626">
            <v>0</v>
          </cell>
          <cell r="H626">
            <v>0</v>
          </cell>
          <cell r="I626">
            <v>0</v>
          </cell>
        </row>
        <row r="627">
          <cell r="G627">
            <v>0</v>
          </cell>
          <cell r="H627">
            <v>0</v>
          </cell>
          <cell r="I627">
            <v>0</v>
          </cell>
        </row>
        <row r="629">
          <cell r="G629">
            <v>0</v>
          </cell>
          <cell r="H629">
            <v>0</v>
          </cell>
          <cell r="I629">
            <v>0</v>
          </cell>
        </row>
        <row r="630">
          <cell r="G630">
            <v>0</v>
          </cell>
          <cell r="H630">
            <v>0</v>
          </cell>
          <cell r="I630">
            <v>0</v>
          </cell>
        </row>
        <row r="631">
          <cell r="G631">
            <v>0</v>
          </cell>
          <cell r="H631">
            <v>0</v>
          </cell>
          <cell r="I631">
            <v>0</v>
          </cell>
        </row>
        <row r="632">
          <cell r="G632">
            <v>0</v>
          </cell>
          <cell r="H632">
            <v>0</v>
          </cell>
          <cell r="I632">
            <v>0</v>
          </cell>
        </row>
        <row r="633">
          <cell r="G633">
            <v>0</v>
          </cell>
          <cell r="H633">
            <v>0</v>
          </cell>
          <cell r="I633">
            <v>0</v>
          </cell>
        </row>
        <row r="634">
          <cell r="G634">
            <v>0</v>
          </cell>
          <cell r="H634">
            <v>0</v>
          </cell>
          <cell r="I634">
            <v>0</v>
          </cell>
        </row>
        <row r="635">
          <cell r="G635">
            <v>0</v>
          </cell>
          <cell r="H635">
            <v>0</v>
          </cell>
          <cell r="I635">
            <v>0</v>
          </cell>
        </row>
        <row r="636">
          <cell r="G636">
            <v>0</v>
          </cell>
          <cell r="H636">
            <v>0</v>
          </cell>
          <cell r="I636">
            <v>0</v>
          </cell>
        </row>
        <row r="637">
          <cell r="G637">
            <v>0</v>
          </cell>
          <cell r="H637">
            <v>0</v>
          </cell>
          <cell r="I637">
            <v>0</v>
          </cell>
        </row>
        <row r="638">
          <cell r="G638">
            <v>0</v>
          </cell>
          <cell r="H638">
            <v>0</v>
          </cell>
          <cell r="I638">
            <v>0</v>
          </cell>
        </row>
        <row r="639">
          <cell r="G639">
            <v>0</v>
          </cell>
          <cell r="H639">
            <v>0</v>
          </cell>
          <cell r="I639">
            <v>0</v>
          </cell>
        </row>
        <row r="640">
          <cell r="G640">
            <v>0</v>
          </cell>
          <cell r="H640">
            <v>0</v>
          </cell>
          <cell r="I640">
            <v>0</v>
          </cell>
        </row>
        <row r="641">
          <cell r="G641">
            <v>0</v>
          </cell>
          <cell r="H641">
            <v>0</v>
          </cell>
          <cell r="I641">
            <v>0</v>
          </cell>
        </row>
        <row r="642">
          <cell r="G642">
            <v>0</v>
          </cell>
          <cell r="H642">
            <v>0</v>
          </cell>
          <cell r="I642">
            <v>0</v>
          </cell>
        </row>
        <row r="643">
          <cell r="G643">
            <v>0</v>
          </cell>
          <cell r="H643">
            <v>0</v>
          </cell>
          <cell r="I643">
            <v>0</v>
          </cell>
        </row>
        <row r="644">
          <cell r="G644">
            <v>0</v>
          </cell>
          <cell r="H644">
            <v>0</v>
          </cell>
          <cell r="I644">
            <v>0</v>
          </cell>
        </row>
        <row r="645">
          <cell r="G645">
            <v>0</v>
          </cell>
          <cell r="H645">
            <v>0</v>
          </cell>
          <cell r="I645">
            <v>0</v>
          </cell>
        </row>
        <row r="646">
          <cell r="G646">
            <v>0</v>
          </cell>
          <cell r="H646">
            <v>0</v>
          </cell>
          <cell r="I646">
            <v>0</v>
          </cell>
        </row>
        <row r="647">
          <cell r="G647">
            <v>0</v>
          </cell>
          <cell r="H647">
            <v>0</v>
          </cell>
          <cell r="I647">
            <v>0</v>
          </cell>
        </row>
        <row r="648">
          <cell r="G648">
            <v>0</v>
          </cell>
          <cell r="H648">
            <v>0</v>
          </cell>
          <cell r="I648">
            <v>0</v>
          </cell>
        </row>
        <row r="649">
          <cell r="G649">
            <v>0</v>
          </cell>
          <cell r="H649">
            <v>0</v>
          </cell>
          <cell r="I649">
            <v>0</v>
          </cell>
        </row>
        <row r="650">
          <cell r="G650">
            <v>0</v>
          </cell>
          <cell r="H650">
            <v>0</v>
          </cell>
          <cell r="I650">
            <v>0</v>
          </cell>
        </row>
        <row r="651">
          <cell r="G651">
            <v>0</v>
          </cell>
          <cell r="H651">
            <v>0</v>
          </cell>
          <cell r="I651">
            <v>0</v>
          </cell>
        </row>
        <row r="652">
          <cell r="G652">
            <v>0</v>
          </cell>
          <cell r="H652">
            <v>0</v>
          </cell>
          <cell r="I652">
            <v>0</v>
          </cell>
        </row>
        <row r="653">
          <cell r="G653">
            <v>0</v>
          </cell>
          <cell r="H653">
            <v>0</v>
          </cell>
          <cell r="I653">
            <v>0</v>
          </cell>
        </row>
        <row r="654">
          <cell r="G654">
            <v>0</v>
          </cell>
          <cell r="H654">
            <v>0</v>
          </cell>
          <cell r="I654">
            <v>0</v>
          </cell>
        </row>
        <row r="655">
          <cell r="G655">
            <v>0</v>
          </cell>
          <cell r="H655">
            <v>0</v>
          </cell>
          <cell r="I655">
            <v>0</v>
          </cell>
        </row>
        <row r="656">
          <cell r="G656">
            <v>0</v>
          </cell>
          <cell r="H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0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  <row r="663">
          <cell r="G663">
            <v>0</v>
          </cell>
          <cell r="I663">
            <v>0</v>
          </cell>
        </row>
        <row r="664">
          <cell r="G664">
            <v>0</v>
          </cell>
          <cell r="H664">
            <v>0</v>
          </cell>
          <cell r="I664">
            <v>0</v>
          </cell>
        </row>
        <row r="665">
          <cell r="G665">
            <v>0</v>
          </cell>
          <cell r="H665">
            <v>0</v>
          </cell>
          <cell r="I665">
            <v>0</v>
          </cell>
        </row>
        <row r="666">
          <cell r="G666">
            <v>0</v>
          </cell>
          <cell r="H666">
            <v>0</v>
          </cell>
          <cell r="I666">
            <v>0</v>
          </cell>
        </row>
        <row r="667">
          <cell r="G667">
            <v>0</v>
          </cell>
          <cell r="H667">
            <v>0</v>
          </cell>
          <cell r="I667">
            <v>0</v>
          </cell>
        </row>
        <row r="668">
          <cell r="G668">
            <v>0</v>
          </cell>
          <cell r="H668">
            <v>0</v>
          </cell>
          <cell r="I668">
            <v>0</v>
          </cell>
        </row>
        <row r="669">
          <cell r="G669">
            <v>0</v>
          </cell>
          <cell r="H669">
            <v>0</v>
          </cell>
          <cell r="I669">
            <v>0</v>
          </cell>
        </row>
        <row r="670">
          <cell r="G670">
            <v>0</v>
          </cell>
          <cell r="H670">
            <v>0</v>
          </cell>
          <cell r="I670">
            <v>0</v>
          </cell>
        </row>
        <row r="671">
          <cell r="G671">
            <v>0</v>
          </cell>
          <cell r="H671">
            <v>0</v>
          </cell>
          <cell r="I671">
            <v>0</v>
          </cell>
        </row>
        <row r="672">
          <cell r="G672">
            <v>0</v>
          </cell>
          <cell r="H672">
            <v>0</v>
          </cell>
          <cell r="I672">
            <v>0</v>
          </cell>
        </row>
        <row r="673">
          <cell r="G673">
            <v>0</v>
          </cell>
          <cell r="H673">
            <v>0</v>
          </cell>
          <cell r="I673">
            <v>0</v>
          </cell>
        </row>
        <row r="674">
          <cell r="G674">
            <v>0</v>
          </cell>
          <cell r="H674">
            <v>0</v>
          </cell>
          <cell r="I674">
            <v>0</v>
          </cell>
        </row>
        <row r="675">
          <cell r="G675">
            <v>0</v>
          </cell>
          <cell r="H675">
            <v>0</v>
          </cell>
          <cell r="I675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</row>
        <row r="683">
          <cell r="G683">
            <v>0</v>
          </cell>
          <cell r="H683">
            <v>0</v>
          </cell>
          <cell r="I683">
            <v>0</v>
          </cell>
        </row>
        <row r="684">
          <cell r="G684">
            <v>0</v>
          </cell>
          <cell r="H684">
            <v>0</v>
          </cell>
          <cell r="I684">
            <v>0</v>
          </cell>
        </row>
        <row r="685">
          <cell r="G685">
            <v>0</v>
          </cell>
          <cell r="H685">
            <v>0</v>
          </cell>
          <cell r="I685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</row>
        <row r="687">
          <cell r="G687">
            <v>0</v>
          </cell>
          <cell r="H687">
            <v>0</v>
          </cell>
          <cell r="I687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</row>
        <row r="695">
          <cell r="G695">
            <v>0</v>
          </cell>
          <cell r="H695">
            <v>0</v>
          </cell>
          <cell r="I695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</row>
        <row r="698">
          <cell r="G698">
            <v>0</v>
          </cell>
          <cell r="H698">
            <v>0</v>
          </cell>
          <cell r="I698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</row>
        <row r="701">
          <cell r="G701">
            <v>0</v>
          </cell>
          <cell r="I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</row>
        <row r="707">
          <cell r="G707">
            <v>0</v>
          </cell>
          <cell r="H707">
            <v>0</v>
          </cell>
          <cell r="I707">
            <v>0</v>
          </cell>
        </row>
        <row r="708">
          <cell r="G708">
            <v>0</v>
          </cell>
          <cell r="H708">
            <v>0</v>
          </cell>
          <cell r="I708">
            <v>0</v>
          </cell>
        </row>
        <row r="709">
          <cell r="G709">
            <v>0</v>
          </cell>
          <cell r="H709">
            <v>0</v>
          </cell>
          <cell r="I709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</row>
        <row r="715">
          <cell r="G715">
            <v>0</v>
          </cell>
          <cell r="H715">
            <v>0</v>
          </cell>
          <cell r="I715">
            <v>0</v>
          </cell>
        </row>
        <row r="716">
          <cell r="G716">
            <v>0</v>
          </cell>
          <cell r="H716">
            <v>0</v>
          </cell>
          <cell r="I716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</row>
        <row r="733">
          <cell r="G733">
            <v>0</v>
          </cell>
          <cell r="I733">
            <v>0</v>
          </cell>
        </row>
        <row r="734">
          <cell r="G734">
            <v>0</v>
          </cell>
          <cell r="I734">
            <v>0</v>
          </cell>
        </row>
        <row r="735">
          <cell r="G735">
            <v>0</v>
          </cell>
          <cell r="I735">
            <v>0</v>
          </cell>
        </row>
        <row r="736">
          <cell r="G736">
            <v>0</v>
          </cell>
          <cell r="I736">
            <v>0</v>
          </cell>
        </row>
        <row r="737">
          <cell r="G737">
            <v>0</v>
          </cell>
          <cell r="I737">
            <v>0</v>
          </cell>
        </row>
        <row r="738">
          <cell r="G738">
            <v>0</v>
          </cell>
          <cell r="I738">
            <v>0</v>
          </cell>
        </row>
        <row r="739">
          <cell r="G739">
            <v>0</v>
          </cell>
          <cell r="I739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</row>
        <row r="741">
          <cell r="G741">
            <v>0</v>
          </cell>
          <cell r="H741">
            <v>0</v>
          </cell>
          <cell r="I741">
            <v>0</v>
          </cell>
        </row>
        <row r="742">
          <cell r="G742">
            <v>0</v>
          </cell>
          <cell r="H742">
            <v>0</v>
          </cell>
          <cell r="I742">
            <v>0</v>
          </cell>
        </row>
        <row r="743">
          <cell r="G743">
            <v>0</v>
          </cell>
          <cell r="H743">
            <v>0</v>
          </cell>
          <cell r="I743">
            <v>0</v>
          </cell>
        </row>
        <row r="744">
          <cell r="G744">
            <v>0</v>
          </cell>
          <cell r="H744">
            <v>0</v>
          </cell>
          <cell r="I744">
            <v>0</v>
          </cell>
        </row>
        <row r="745">
          <cell r="G745">
            <v>0</v>
          </cell>
          <cell r="H745">
            <v>0</v>
          </cell>
          <cell r="I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</row>
        <row r="752">
          <cell r="G752">
            <v>0</v>
          </cell>
          <cell r="H752">
            <v>0</v>
          </cell>
          <cell r="I752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</row>
        <row r="754">
          <cell r="G754">
            <v>0</v>
          </cell>
          <cell r="H754">
            <v>0</v>
          </cell>
          <cell r="I754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</row>
        <row r="756">
          <cell r="G756">
            <v>0</v>
          </cell>
          <cell r="H756">
            <v>0</v>
          </cell>
          <cell r="I756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</row>
        <row r="758">
          <cell r="G758">
            <v>0</v>
          </cell>
          <cell r="H758">
            <v>0</v>
          </cell>
          <cell r="I758">
            <v>0</v>
          </cell>
        </row>
        <row r="759">
          <cell r="G759">
            <v>0</v>
          </cell>
          <cell r="H759">
            <v>0</v>
          </cell>
          <cell r="I759">
            <v>0</v>
          </cell>
        </row>
        <row r="760">
          <cell r="G760">
            <v>0</v>
          </cell>
          <cell r="H760">
            <v>0</v>
          </cell>
          <cell r="I760">
            <v>0</v>
          </cell>
        </row>
        <row r="761">
          <cell r="G761">
            <v>0</v>
          </cell>
          <cell r="H761">
            <v>0</v>
          </cell>
          <cell r="I761">
            <v>0</v>
          </cell>
        </row>
        <row r="762">
          <cell r="G762">
            <v>0</v>
          </cell>
          <cell r="H762">
            <v>0</v>
          </cell>
          <cell r="I762">
            <v>0</v>
          </cell>
        </row>
        <row r="763">
          <cell r="G763">
            <v>0</v>
          </cell>
          <cell r="H763">
            <v>0</v>
          </cell>
          <cell r="I763">
            <v>0</v>
          </cell>
        </row>
        <row r="764">
          <cell r="G764">
            <v>0</v>
          </cell>
          <cell r="H764">
            <v>0</v>
          </cell>
          <cell r="I764">
            <v>0</v>
          </cell>
        </row>
        <row r="765">
          <cell r="G765">
            <v>0</v>
          </cell>
          <cell r="H765">
            <v>0</v>
          </cell>
          <cell r="I765">
            <v>0</v>
          </cell>
        </row>
        <row r="766">
          <cell r="G766">
            <v>0</v>
          </cell>
          <cell r="H766">
            <v>0</v>
          </cell>
          <cell r="I766">
            <v>0</v>
          </cell>
        </row>
        <row r="767">
          <cell r="G767">
            <v>0</v>
          </cell>
          <cell r="H767">
            <v>0</v>
          </cell>
          <cell r="I767">
            <v>0</v>
          </cell>
        </row>
        <row r="768">
          <cell r="G768">
            <v>0</v>
          </cell>
          <cell r="H768">
            <v>0</v>
          </cell>
          <cell r="I768">
            <v>0</v>
          </cell>
        </row>
        <row r="769">
          <cell r="G769">
            <v>0</v>
          </cell>
          <cell r="H769">
            <v>0</v>
          </cell>
          <cell r="I769">
            <v>0</v>
          </cell>
        </row>
        <row r="770">
          <cell r="G770">
            <v>0</v>
          </cell>
          <cell r="H770">
            <v>0</v>
          </cell>
          <cell r="I770">
            <v>0</v>
          </cell>
        </row>
        <row r="771">
          <cell r="G771">
            <v>0</v>
          </cell>
          <cell r="H771">
            <v>0</v>
          </cell>
          <cell r="I771">
            <v>0</v>
          </cell>
        </row>
        <row r="772">
          <cell r="G772">
            <v>0</v>
          </cell>
          <cell r="H772">
            <v>0</v>
          </cell>
          <cell r="I772">
            <v>0</v>
          </cell>
        </row>
        <row r="774">
          <cell r="G774">
            <v>0</v>
          </cell>
          <cell r="H774">
            <v>0</v>
          </cell>
          <cell r="I774">
            <v>0</v>
          </cell>
        </row>
        <row r="775">
          <cell r="G775">
            <v>0</v>
          </cell>
          <cell r="H775">
            <v>0</v>
          </cell>
          <cell r="I775">
            <v>0</v>
          </cell>
        </row>
        <row r="776">
          <cell r="G776">
            <v>0</v>
          </cell>
          <cell r="H776">
            <v>0</v>
          </cell>
          <cell r="I776">
            <v>0</v>
          </cell>
        </row>
        <row r="777">
          <cell r="G777">
            <v>0</v>
          </cell>
          <cell r="I777">
            <v>0</v>
          </cell>
        </row>
        <row r="778">
          <cell r="G778">
            <v>0</v>
          </cell>
          <cell r="H778">
            <v>0</v>
          </cell>
          <cell r="I778">
            <v>0</v>
          </cell>
        </row>
        <row r="780">
          <cell r="G780">
            <v>0</v>
          </cell>
          <cell r="H780">
            <v>0</v>
          </cell>
          <cell r="I780">
            <v>0</v>
          </cell>
        </row>
        <row r="781">
          <cell r="G781">
            <v>0</v>
          </cell>
          <cell r="H781">
            <v>0</v>
          </cell>
          <cell r="I781">
            <v>0</v>
          </cell>
        </row>
        <row r="782">
          <cell r="G782">
            <v>0</v>
          </cell>
          <cell r="H782">
            <v>0</v>
          </cell>
          <cell r="I782">
            <v>0</v>
          </cell>
        </row>
        <row r="783">
          <cell r="G783">
            <v>0</v>
          </cell>
          <cell r="H783">
            <v>0</v>
          </cell>
          <cell r="I783">
            <v>0</v>
          </cell>
        </row>
        <row r="784">
          <cell r="G784">
            <v>0</v>
          </cell>
          <cell r="H784">
            <v>0</v>
          </cell>
          <cell r="I784">
            <v>0</v>
          </cell>
        </row>
        <row r="785">
          <cell r="G785">
            <v>0</v>
          </cell>
          <cell r="H785">
            <v>0</v>
          </cell>
          <cell r="I785">
            <v>0</v>
          </cell>
        </row>
        <row r="786">
          <cell r="G786">
            <v>0</v>
          </cell>
          <cell r="H786">
            <v>0</v>
          </cell>
          <cell r="I786">
            <v>0</v>
          </cell>
        </row>
        <row r="787">
          <cell r="G787">
            <v>0</v>
          </cell>
          <cell r="H787">
            <v>0</v>
          </cell>
          <cell r="I787">
            <v>0</v>
          </cell>
        </row>
        <row r="788">
          <cell r="G788">
            <v>0</v>
          </cell>
          <cell r="H788">
            <v>0</v>
          </cell>
          <cell r="I788">
            <v>0</v>
          </cell>
        </row>
        <row r="789">
          <cell r="G789">
            <v>0</v>
          </cell>
          <cell r="H789">
            <v>0</v>
          </cell>
          <cell r="I789">
            <v>0</v>
          </cell>
        </row>
        <row r="790">
          <cell r="G790">
            <v>0</v>
          </cell>
          <cell r="H790">
            <v>0</v>
          </cell>
          <cell r="I790">
            <v>0</v>
          </cell>
        </row>
        <row r="791">
          <cell r="G791">
            <v>0</v>
          </cell>
          <cell r="H791">
            <v>0</v>
          </cell>
          <cell r="I791">
            <v>0</v>
          </cell>
        </row>
        <row r="792">
          <cell r="G792">
            <v>0</v>
          </cell>
          <cell r="H792">
            <v>0</v>
          </cell>
          <cell r="I792">
            <v>0</v>
          </cell>
        </row>
        <row r="793">
          <cell r="G793">
            <v>0</v>
          </cell>
          <cell r="H793">
            <v>0</v>
          </cell>
          <cell r="I793">
            <v>0</v>
          </cell>
        </row>
        <row r="794">
          <cell r="G794">
            <v>0</v>
          </cell>
          <cell r="H794">
            <v>0</v>
          </cell>
          <cell r="I794">
            <v>0</v>
          </cell>
        </row>
        <row r="795">
          <cell r="G795">
            <v>0</v>
          </cell>
          <cell r="H795">
            <v>0</v>
          </cell>
          <cell r="I795">
            <v>0</v>
          </cell>
        </row>
        <row r="796">
          <cell r="G796">
            <v>0</v>
          </cell>
          <cell r="H796">
            <v>0</v>
          </cell>
          <cell r="I796">
            <v>0</v>
          </cell>
        </row>
        <row r="797">
          <cell r="G797">
            <v>0</v>
          </cell>
          <cell r="H797">
            <v>0</v>
          </cell>
          <cell r="I797">
            <v>0</v>
          </cell>
        </row>
        <row r="798">
          <cell r="G798">
            <v>0</v>
          </cell>
          <cell r="H798">
            <v>0</v>
          </cell>
          <cell r="I798">
            <v>0</v>
          </cell>
        </row>
        <row r="799">
          <cell r="G799">
            <v>0</v>
          </cell>
          <cell r="H799">
            <v>0</v>
          </cell>
          <cell r="I799">
            <v>0</v>
          </cell>
        </row>
        <row r="800">
          <cell r="G800">
            <v>0</v>
          </cell>
          <cell r="H800">
            <v>0</v>
          </cell>
          <cell r="I800">
            <v>0</v>
          </cell>
        </row>
        <row r="801">
          <cell r="G801">
            <v>0</v>
          </cell>
          <cell r="H801">
            <v>0</v>
          </cell>
          <cell r="I801">
            <v>0</v>
          </cell>
        </row>
        <row r="802">
          <cell r="G802">
            <v>0</v>
          </cell>
          <cell r="H802">
            <v>0</v>
          </cell>
          <cell r="I802">
            <v>0</v>
          </cell>
        </row>
        <row r="803">
          <cell r="G803">
            <v>0</v>
          </cell>
          <cell r="H803">
            <v>0</v>
          </cell>
          <cell r="I803">
            <v>0</v>
          </cell>
        </row>
        <row r="804">
          <cell r="G804">
            <v>0</v>
          </cell>
          <cell r="H804">
            <v>0</v>
          </cell>
          <cell r="I804">
            <v>0</v>
          </cell>
        </row>
        <row r="805">
          <cell r="G805">
            <v>0</v>
          </cell>
          <cell r="H805">
            <v>0</v>
          </cell>
          <cell r="I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</row>
        <row r="807">
          <cell r="G807">
            <v>0</v>
          </cell>
          <cell r="H807">
            <v>0</v>
          </cell>
          <cell r="I807">
            <v>0</v>
          </cell>
        </row>
        <row r="808">
          <cell r="G808">
            <v>0</v>
          </cell>
          <cell r="I808">
            <v>0</v>
          </cell>
        </row>
        <row r="809">
          <cell r="G809">
            <v>0</v>
          </cell>
          <cell r="I809">
            <v>0</v>
          </cell>
        </row>
        <row r="810">
          <cell r="G810">
            <v>0</v>
          </cell>
          <cell r="I810">
            <v>0</v>
          </cell>
        </row>
        <row r="811">
          <cell r="G811">
            <v>0</v>
          </cell>
          <cell r="I811">
            <v>0</v>
          </cell>
        </row>
        <row r="812">
          <cell r="G812">
            <v>0</v>
          </cell>
          <cell r="I812">
            <v>0</v>
          </cell>
        </row>
        <row r="813">
          <cell r="G813">
            <v>0</v>
          </cell>
          <cell r="I813">
            <v>0</v>
          </cell>
        </row>
        <row r="814">
          <cell r="G814">
            <v>0</v>
          </cell>
          <cell r="I814">
            <v>0</v>
          </cell>
        </row>
        <row r="815">
          <cell r="G815">
            <v>0</v>
          </cell>
          <cell r="H815">
            <v>0</v>
          </cell>
          <cell r="I815">
            <v>0</v>
          </cell>
        </row>
        <row r="816">
          <cell r="G816">
            <v>0</v>
          </cell>
          <cell r="H816">
            <v>0</v>
          </cell>
          <cell r="I816">
            <v>0</v>
          </cell>
        </row>
        <row r="817">
          <cell r="G817">
            <v>0</v>
          </cell>
          <cell r="H817">
            <v>0</v>
          </cell>
          <cell r="I817">
            <v>0</v>
          </cell>
        </row>
        <row r="818">
          <cell r="G818">
            <v>0</v>
          </cell>
          <cell r="H818">
            <v>0</v>
          </cell>
          <cell r="I818">
            <v>0</v>
          </cell>
        </row>
        <row r="819">
          <cell r="G819">
            <v>0</v>
          </cell>
          <cell r="H819">
            <v>0</v>
          </cell>
          <cell r="I819">
            <v>0</v>
          </cell>
        </row>
        <row r="820">
          <cell r="G820">
            <v>0</v>
          </cell>
          <cell r="H820">
            <v>0</v>
          </cell>
          <cell r="I820">
            <v>0</v>
          </cell>
        </row>
        <row r="821">
          <cell r="G821">
            <v>0</v>
          </cell>
          <cell r="H821">
            <v>0</v>
          </cell>
          <cell r="I821">
            <v>0</v>
          </cell>
        </row>
        <row r="822">
          <cell r="G822">
            <v>0</v>
          </cell>
          <cell r="H822">
            <v>0</v>
          </cell>
          <cell r="I822">
            <v>0</v>
          </cell>
        </row>
        <row r="823">
          <cell r="G823">
            <v>0</v>
          </cell>
          <cell r="H823">
            <v>0</v>
          </cell>
          <cell r="I823">
            <v>0</v>
          </cell>
        </row>
        <row r="824">
          <cell r="G824">
            <v>0</v>
          </cell>
          <cell r="H824">
            <v>0</v>
          </cell>
          <cell r="I824">
            <v>0</v>
          </cell>
        </row>
        <row r="825">
          <cell r="G825">
            <v>0</v>
          </cell>
          <cell r="H825">
            <v>0</v>
          </cell>
          <cell r="I825">
            <v>0</v>
          </cell>
        </row>
        <row r="826">
          <cell r="G826">
            <v>0</v>
          </cell>
          <cell r="H826">
            <v>0</v>
          </cell>
          <cell r="I826">
            <v>0</v>
          </cell>
        </row>
        <row r="827">
          <cell r="G827">
            <v>0</v>
          </cell>
          <cell r="H827">
            <v>0</v>
          </cell>
          <cell r="I827">
            <v>0</v>
          </cell>
        </row>
        <row r="828">
          <cell r="G828">
            <v>0</v>
          </cell>
          <cell r="H828">
            <v>0</v>
          </cell>
          <cell r="I828">
            <v>0</v>
          </cell>
        </row>
        <row r="829">
          <cell r="G829">
            <v>0</v>
          </cell>
          <cell r="H829">
            <v>0</v>
          </cell>
          <cell r="I829">
            <v>0</v>
          </cell>
        </row>
        <row r="830">
          <cell r="G830">
            <v>0</v>
          </cell>
          <cell r="H830">
            <v>0</v>
          </cell>
          <cell r="I830">
            <v>0</v>
          </cell>
        </row>
        <row r="831">
          <cell r="G831">
            <v>0</v>
          </cell>
          <cell r="H831">
            <v>0</v>
          </cell>
          <cell r="I831">
            <v>0</v>
          </cell>
        </row>
        <row r="832">
          <cell r="G832">
            <v>0</v>
          </cell>
          <cell r="H832">
            <v>0</v>
          </cell>
          <cell r="I832">
            <v>0</v>
          </cell>
        </row>
        <row r="833">
          <cell r="G833">
            <v>0</v>
          </cell>
          <cell r="H833">
            <v>0</v>
          </cell>
          <cell r="I833">
            <v>0</v>
          </cell>
        </row>
        <row r="834">
          <cell r="G834">
            <v>0</v>
          </cell>
          <cell r="H834">
            <v>0</v>
          </cell>
          <cell r="I834">
            <v>0</v>
          </cell>
        </row>
        <row r="835">
          <cell r="G835">
            <v>0</v>
          </cell>
          <cell r="H835">
            <v>0</v>
          </cell>
          <cell r="I835">
            <v>0</v>
          </cell>
        </row>
        <row r="836">
          <cell r="G836">
            <v>0</v>
          </cell>
          <cell r="H836">
            <v>0</v>
          </cell>
          <cell r="I836">
            <v>0</v>
          </cell>
        </row>
        <row r="837">
          <cell r="G837">
            <v>0</v>
          </cell>
          <cell r="H837">
            <v>0</v>
          </cell>
          <cell r="I837">
            <v>0</v>
          </cell>
        </row>
        <row r="838">
          <cell r="G838">
            <v>0</v>
          </cell>
          <cell r="H838">
            <v>0</v>
          </cell>
          <cell r="I838">
            <v>0</v>
          </cell>
        </row>
        <row r="839">
          <cell r="G839">
            <v>0</v>
          </cell>
          <cell r="H839">
            <v>0</v>
          </cell>
          <cell r="I839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</row>
        <row r="841">
          <cell r="G841">
            <v>0</v>
          </cell>
          <cell r="H841">
            <v>0</v>
          </cell>
          <cell r="I841">
            <v>0</v>
          </cell>
        </row>
        <row r="842">
          <cell r="G842">
            <v>0</v>
          </cell>
          <cell r="H842">
            <v>0</v>
          </cell>
          <cell r="I842">
            <v>0</v>
          </cell>
        </row>
        <row r="843">
          <cell r="G843">
            <v>0</v>
          </cell>
          <cell r="H843">
            <v>0</v>
          </cell>
          <cell r="I843">
            <v>0</v>
          </cell>
        </row>
        <row r="844">
          <cell r="G844">
            <v>0</v>
          </cell>
          <cell r="H844">
            <v>0</v>
          </cell>
          <cell r="I844">
            <v>0</v>
          </cell>
        </row>
        <row r="845">
          <cell r="G845">
            <v>0</v>
          </cell>
          <cell r="H845">
            <v>0</v>
          </cell>
          <cell r="I845">
            <v>0</v>
          </cell>
        </row>
        <row r="846">
          <cell r="G846">
            <v>0</v>
          </cell>
          <cell r="H846">
            <v>0</v>
          </cell>
          <cell r="I846">
            <v>0</v>
          </cell>
        </row>
        <row r="847">
          <cell r="G847">
            <v>0</v>
          </cell>
          <cell r="H847">
            <v>0</v>
          </cell>
          <cell r="I847">
            <v>0</v>
          </cell>
        </row>
        <row r="849">
          <cell r="G849">
            <v>0</v>
          </cell>
          <cell r="H849">
            <v>0</v>
          </cell>
          <cell r="I849">
            <v>0</v>
          </cell>
        </row>
        <row r="850">
          <cell r="G850">
            <v>0</v>
          </cell>
          <cell r="H850">
            <v>0</v>
          </cell>
          <cell r="I850">
            <v>0</v>
          </cell>
        </row>
        <row r="851">
          <cell r="G851">
            <v>0</v>
          </cell>
          <cell r="H851">
            <v>0</v>
          </cell>
          <cell r="I851">
            <v>0</v>
          </cell>
        </row>
        <row r="852">
          <cell r="G852">
            <v>0</v>
          </cell>
          <cell r="H852">
            <v>0</v>
          </cell>
          <cell r="I852">
            <v>0</v>
          </cell>
        </row>
        <row r="853">
          <cell r="G853">
            <v>0</v>
          </cell>
          <cell r="H853">
            <v>0</v>
          </cell>
          <cell r="I853">
            <v>0</v>
          </cell>
        </row>
        <row r="854">
          <cell r="G854">
            <v>0</v>
          </cell>
          <cell r="H854">
            <v>0</v>
          </cell>
          <cell r="I854">
            <v>0</v>
          </cell>
        </row>
        <row r="855">
          <cell r="G855">
            <v>0</v>
          </cell>
          <cell r="H855">
            <v>0</v>
          </cell>
          <cell r="I855">
            <v>0</v>
          </cell>
        </row>
        <row r="856">
          <cell r="G856">
            <v>0</v>
          </cell>
          <cell r="H856">
            <v>0</v>
          </cell>
          <cell r="I856">
            <v>0</v>
          </cell>
        </row>
        <row r="857">
          <cell r="G857">
            <v>0</v>
          </cell>
          <cell r="H857">
            <v>0</v>
          </cell>
          <cell r="I857">
            <v>0</v>
          </cell>
        </row>
        <row r="858">
          <cell r="G858">
            <v>0</v>
          </cell>
          <cell r="H858">
            <v>0</v>
          </cell>
          <cell r="I858">
            <v>0</v>
          </cell>
        </row>
        <row r="859">
          <cell r="G859">
            <v>0</v>
          </cell>
          <cell r="H859">
            <v>0</v>
          </cell>
          <cell r="I859">
            <v>0</v>
          </cell>
        </row>
        <row r="860">
          <cell r="G860">
            <v>0</v>
          </cell>
          <cell r="H860">
            <v>0</v>
          </cell>
          <cell r="I860">
            <v>0</v>
          </cell>
        </row>
        <row r="861">
          <cell r="G861">
            <v>0</v>
          </cell>
          <cell r="H861">
            <v>0</v>
          </cell>
          <cell r="I861">
            <v>0</v>
          </cell>
        </row>
        <row r="862">
          <cell r="G862">
            <v>0</v>
          </cell>
          <cell r="H862">
            <v>0</v>
          </cell>
          <cell r="I862">
            <v>0</v>
          </cell>
        </row>
        <row r="863">
          <cell r="G863">
            <v>0</v>
          </cell>
          <cell r="H863">
            <v>0</v>
          </cell>
          <cell r="I863">
            <v>0</v>
          </cell>
        </row>
        <row r="864">
          <cell r="G864">
            <v>0</v>
          </cell>
          <cell r="H864">
            <v>0</v>
          </cell>
          <cell r="I864">
            <v>0</v>
          </cell>
        </row>
        <row r="865">
          <cell r="G865">
            <v>0</v>
          </cell>
          <cell r="H865">
            <v>0</v>
          </cell>
          <cell r="I865">
            <v>0</v>
          </cell>
        </row>
        <row r="866">
          <cell r="G866">
            <v>0</v>
          </cell>
          <cell r="H866">
            <v>0</v>
          </cell>
          <cell r="I866">
            <v>0</v>
          </cell>
        </row>
        <row r="867">
          <cell r="G867">
            <v>0</v>
          </cell>
          <cell r="H867">
            <v>0</v>
          </cell>
          <cell r="I867">
            <v>0</v>
          </cell>
        </row>
        <row r="868">
          <cell r="G868">
            <v>0</v>
          </cell>
          <cell r="H868">
            <v>0</v>
          </cell>
          <cell r="I868">
            <v>0</v>
          </cell>
        </row>
        <row r="869">
          <cell r="G869">
            <v>0</v>
          </cell>
          <cell r="H869">
            <v>0</v>
          </cell>
          <cell r="I869">
            <v>0</v>
          </cell>
        </row>
        <row r="870">
          <cell r="G870">
            <v>0</v>
          </cell>
          <cell r="H870">
            <v>0</v>
          </cell>
          <cell r="I870">
            <v>0</v>
          </cell>
        </row>
        <row r="871">
          <cell r="G871">
            <v>0</v>
          </cell>
          <cell r="H871">
            <v>0</v>
          </cell>
          <cell r="I871">
            <v>0</v>
          </cell>
        </row>
        <row r="872">
          <cell r="G872">
            <v>0</v>
          </cell>
          <cell r="H872">
            <v>0</v>
          </cell>
          <cell r="I872">
            <v>0</v>
          </cell>
        </row>
        <row r="873">
          <cell r="G873">
            <v>0</v>
          </cell>
          <cell r="H873">
            <v>0</v>
          </cell>
          <cell r="I873">
            <v>0</v>
          </cell>
        </row>
        <row r="874">
          <cell r="G874">
            <v>0</v>
          </cell>
          <cell r="H874">
            <v>0</v>
          </cell>
          <cell r="I874">
            <v>0</v>
          </cell>
        </row>
        <row r="875">
          <cell r="G875">
            <v>0</v>
          </cell>
          <cell r="H875">
            <v>0</v>
          </cell>
          <cell r="I875">
            <v>0</v>
          </cell>
        </row>
        <row r="876">
          <cell r="G876">
            <v>0</v>
          </cell>
          <cell r="H876">
            <v>0</v>
          </cell>
          <cell r="I876">
            <v>0</v>
          </cell>
        </row>
        <row r="877">
          <cell r="G877">
            <v>0</v>
          </cell>
          <cell r="I877">
            <v>0</v>
          </cell>
        </row>
        <row r="878">
          <cell r="G878">
            <v>0</v>
          </cell>
          <cell r="I878">
            <v>0</v>
          </cell>
        </row>
        <row r="879">
          <cell r="G879">
            <v>0</v>
          </cell>
          <cell r="I879">
            <v>0</v>
          </cell>
        </row>
        <row r="880">
          <cell r="G880">
            <v>0</v>
          </cell>
          <cell r="I880">
            <v>0</v>
          </cell>
        </row>
        <row r="881">
          <cell r="G881">
            <v>0</v>
          </cell>
          <cell r="I881">
            <v>0</v>
          </cell>
        </row>
        <row r="882">
          <cell r="G882">
            <v>0</v>
          </cell>
          <cell r="I882">
            <v>0</v>
          </cell>
        </row>
        <row r="883">
          <cell r="G883">
            <v>0</v>
          </cell>
          <cell r="I883">
            <v>0</v>
          </cell>
        </row>
        <row r="884">
          <cell r="G884">
            <v>0</v>
          </cell>
          <cell r="H884">
            <v>0</v>
          </cell>
          <cell r="I884">
            <v>0</v>
          </cell>
        </row>
        <row r="885">
          <cell r="G885">
            <v>0</v>
          </cell>
          <cell r="H885">
            <v>0</v>
          </cell>
          <cell r="I885">
            <v>0</v>
          </cell>
        </row>
        <row r="886">
          <cell r="G886">
            <v>0</v>
          </cell>
          <cell r="H886">
            <v>0</v>
          </cell>
          <cell r="I886">
            <v>0</v>
          </cell>
        </row>
        <row r="887">
          <cell r="G887">
            <v>0</v>
          </cell>
          <cell r="H887">
            <v>0</v>
          </cell>
          <cell r="I887">
            <v>0</v>
          </cell>
        </row>
        <row r="888">
          <cell r="G888">
            <v>0</v>
          </cell>
          <cell r="H888">
            <v>0</v>
          </cell>
          <cell r="I888">
            <v>0</v>
          </cell>
        </row>
        <row r="889">
          <cell r="G889">
            <v>0</v>
          </cell>
          <cell r="H889">
            <v>0</v>
          </cell>
          <cell r="I889">
            <v>0</v>
          </cell>
        </row>
        <row r="890">
          <cell r="G890">
            <v>0</v>
          </cell>
          <cell r="H890">
            <v>0</v>
          </cell>
          <cell r="I890">
            <v>0</v>
          </cell>
        </row>
        <row r="891">
          <cell r="G891">
            <v>0</v>
          </cell>
          <cell r="H891">
            <v>0</v>
          </cell>
          <cell r="I891">
            <v>0</v>
          </cell>
        </row>
        <row r="892">
          <cell r="G892">
            <v>0</v>
          </cell>
          <cell r="H892">
            <v>0</v>
          </cell>
          <cell r="I892">
            <v>0</v>
          </cell>
        </row>
        <row r="893">
          <cell r="G893">
            <v>0</v>
          </cell>
          <cell r="H893">
            <v>0</v>
          </cell>
          <cell r="I893">
            <v>0</v>
          </cell>
        </row>
        <row r="894">
          <cell r="G894">
            <v>0</v>
          </cell>
          <cell r="H894">
            <v>0</v>
          </cell>
          <cell r="I894">
            <v>0</v>
          </cell>
        </row>
        <row r="895">
          <cell r="G895">
            <v>0</v>
          </cell>
          <cell r="H895">
            <v>0</v>
          </cell>
          <cell r="I895">
            <v>0</v>
          </cell>
        </row>
        <row r="896">
          <cell r="G896">
            <v>0</v>
          </cell>
          <cell r="H896">
            <v>0</v>
          </cell>
          <cell r="I896">
            <v>0</v>
          </cell>
        </row>
        <row r="897">
          <cell r="G897">
            <v>0</v>
          </cell>
          <cell r="H897">
            <v>0</v>
          </cell>
          <cell r="I897">
            <v>0</v>
          </cell>
        </row>
        <row r="898">
          <cell r="G898">
            <v>0</v>
          </cell>
          <cell r="H898">
            <v>0</v>
          </cell>
          <cell r="I898">
            <v>0</v>
          </cell>
        </row>
        <row r="899">
          <cell r="G899">
            <v>0</v>
          </cell>
          <cell r="H899">
            <v>0</v>
          </cell>
          <cell r="I899">
            <v>0</v>
          </cell>
        </row>
        <row r="900">
          <cell r="G900">
            <v>0</v>
          </cell>
          <cell r="H900">
            <v>0</v>
          </cell>
          <cell r="I900">
            <v>0</v>
          </cell>
        </row>
        <row r="901">
          <cell r="G901">
            <v>0</v>
          </cell>
          <cell r="H901">
            <v>0</v>
          </cell>
          <cell r="I901">
            <v>0</v>
          </cell>
        </row>
        <row r="902">
          <cell r="G902">
            <v>0</v>
          </cell>
          <cell r="H902">
            <v>0</v>
          </cell>
          <cell r="I902">
            <v>0</v>
          </cell>
        </row>
        <row r="903">
          <cell r="G903">
            <v>0</v>
          </cell>
          <cell r="H903">
            <v>0</v>
          </cell>
          <cell r="I903">
            <v>0</v>
          </cell>
        </row>
        <row r="904">
          <cell r="G904">
            <v>0</v>
          </cell>
          <cell r="H904">
            <v>0</v>
          </cell>
          <cell r="I904">
            <v>0</v>
          </cell>
        </row>
        <row r="905">
          <cell r="G905">
            <v>0</v>
          </cell>
          <cell r="H905">
            <v>0</v>
          </cell>
          <cell r="I905">
            <v>0</v>
          </cell>
        </row>
        <row r="906">
          <cell r="G906">
            <v>0</v>
          </cell>
          <cell r="H906">
            <v>0</v>
          </cell>
          <cell r="I906">
            <v>0</v>
          </cell>
        </row>
        <row r="907">
          <cell r="G907">
            <v>0</v>
          </cell>
          <cell r="H907">
            <v>0</v>
          </cell>
          <cell r="I907">
            <v>0</v>
          </cell>
        </row>
        <row r="908">
          <cell r="G908">
            <v>0</v>
          </cell>
          <cell r="H908">
            <v>0</v>
          </cell>
          <cell r="I908">
            <v>0</v>
          </cell>
        </row>
        <row r="909">
          <cell r="G909">
            <v>0</v>
          </cell>
          <cell r="H909">
            <v>0</v>
          </cell>
          <cell r="I909">
            <v>0</v>
          </cell>
        </row>
        <row r="910">
          <cell r="G910">
            <v>0</v>
          </cell>
          <cell r="H910">
            <v>0</v>
          </cell>
          <cell r="I910">
            <v>0</v>
          </cell>
        </row>
        <row r="911">
          <cell r="G911">
            <v>0</v>
          </cell>
          <cell r="H911">
            <v>0</v>
          </cell>
          <cell r="I911">
            <v>0</v>
          </cell>
        </row>
        <row r="912">
          <cell r="G912">
            <v>0</v>
          </cell>
          <cell r="H912">
            <v>0</v>
          </cell>
          <cell r="I912">
            <v>0</v>
          </cell>
        </row>
        <row r="913">
          <cell r="G913">
            <v>0</v>
          </cell>
          <cell r="H913">
            <v>0</v>
          </cell>
          <cell r="I913">
            <v>0</v>
          </cell>
        </row>
        <row r="914">
          <cell r="G914">
            <v>0</v>
          </cell>
          <cell r="H914">
            <v>0</v>
          </cell>
          <cell r="I914">
            <v>0</v>
          </cell>
        </row>
        <row r="915">
          <cell r="G915">
            <v>0</v>
          </cell>
          <cell r="H915">
            <v>0</v>
          </cell>
          <cell r="I915">
            <v>0</v>
          </cell>
        </row>
        <row r="916">
          <cell r="G916">
            <v>0</v>
          </cell>
          <cell r="H916">
            <v>0</v>
          </cell>
          <cell r="I916">
            <v>0</v>
          </cell>
        </row>
        <row r="922">
          <cell r="G922">
            <v>19773236</v>
          </cell>
          <cell r="H922">
            <v>15564938</v>
          </cell>
          <cell r="I922">
            <v>19424206</v>
          </cell>
        </row>
        <row r="923">
          <cell r="G923">
            <v>0</v>
          </cell>
          <cell r="H923">
            <v>0</v>
          </cell>
          <cell r="I923">
            <v>0</v>
          </cell>
        </row>
        <row r="924">
          <cell r="G924">
            <v>0</v>
          </cell>
          <cell r="H924">
            <v>115</v>
          </cell>
          <cell r="I924">
            <v>115</v>
          </cell>
        </row>
        <row r="925">
          <cell r="G925">
            <v>150</v>
          </cell>
          <cell r="H925">
            <v>0</v>
          </cell>
          <cell r="I925">
            <v>0</v>
          </cell>
        </row>
        <row r="926">
          <cell r="G926">
            <v>950</v>
          </cell>
          <cell r="H926">
            <v>25</v>
          </cell>
          <cell r="I926">
            <v>30</v>
          </cell>
        </row>
        <row r="927">
          <cell r="G927">
            <v>24500</v>
          </cell>
          <cell r="H927">
            <v>6316</v>
          </cell>
          <cell r="I927">
            <v>12566</v>
          </cell>
        </row>
        <row r="928">
          <cell r="G928">
            <v>990000</v>
          </cell>
          <cell r="H928">
            <v>853032</v>
          </cell>
          <cell r="I928">
            <v>908032</v>
          </cell>
        </row>
        <row r="929">
          <cell r="G929">
            <v>0</v>
          </cell>
          <cell r="H929">
            <v>0</v>
          </cell>
          <cell r="I929">
            <v>0</v>
          </cell>
        </row>
        <row r="931">
          <cell r="G931">
            <v>0</v>
          </cell>
          <cell r="H931">
            <v>0</v>
          </cell>
          <cell r="I931">
            <v>0</v>
          </cell>
        </row>
        <row r="932">
          <cell r="G932">
            <v>0</v>
          </cell>
          <cell r="H932">
            <v>0</v>
          </cell>
          <cell r="I932">
            <v>0</v>
          </cell>
        </row>
        <row r="933">
          <cell r="G933">
            <v>2718379</v>
          </cell>
          <cell r="H933">
            <v>4113517</v>
          </cell>
          <cell r="I933">
            <v>4238517</v>
          </cell>
        </row>
        <row r="934">
          <cell r="G934">
            <v>0</v>
          </cell>
          <cell r="H934">
            <v>0</v>
          </cell>
          <cell r="I934">
            <v>0</v>
          </cell>
        </row>
        <row r="935">
          <cell r="G935">
            <v>0</v>
          </cell>
          <cell r="H935">
            <v>0</v>
          </cell>
          <cell r="I935">
            <v>0</v>
          </cell>
        </row>
        <row r="936">
          <cell r="G936">
            <v>0</v>
          </cell>
          <cell r="H936">
            <v>0</v>
          </cell>
          <cell r="I936">
            <v>0</v>
          </cell>
        </row>
        <row r="937">
          <cell r="G937">
            <v>0</v>
          </cell>
          <cell r="H937">
            <v>0</v>
          </cell>
          <cell r="I937">
            <v>0</v>
          </cell>
        </row>
        <row r="938">
          <cell r="G938">
            <v>12500</v>
          </cell>
          <cell r="H938">
            <v>0</v>
          </cell>
          <cell r="I938">
            <v>0</v>
          </cell>
        </row>
        <row r="940">
          <cell r="G940">
            <v>0</v>
          </cell>
          <cell r="H940">
            <v>0</v>
          </cell>
          <cell r="I940">
            <v>0</v>
          </cell>
        </row>
        <row r="941">
          <cell r="G941">
            <v>0</v>
          </cell>
          <cell r="H941">
            <v>0</v>
          </cell>
          <cell r="I941">
            <v>0</v>
          </cell>
        </row>
        <row r="943">
          <cell r="G943">
            <v>0</v>
          </cell>
          <cell r="H943">
            <v>0</v>
          </cell>
          <cell r="I943">
            <v>0</v>
          </cell>
        </row>
        <row r="944">
          <cell r="G944">
            <v>0</v>
          </cell>
          <cell r="H944">
            <v>0</v>
          </cell>
          <cell r="I944">
            <v>0</v>
          </cell>
        </row>
        <row r="945">
          <cell r="G945">
            <v>0</v>
          </cell>
          <cell r="H945">
            <v>250000</v>
          </cell>
          <cell r="I945">
            <v>250000</v>
          </cell>
        </row>
        <row r="946">
          <cell r="G946">
            <v>0</v>
          </cell>
          <cell r="H946">
            <v>25000</v>
          </cell>
          <cell r="I946">
            <v>25000</v>
          </cell>
        </row>
        <row r="947">
          <cell r="G947">
            <v>0</v>
          </cell>
          <cell r="H947">
            <v>0</v>
          </cell>
          <cell r="I947">
            <v>0</v>
          </cell>
        </row>
        <row r="948">
          <cell r="G948">
            <v>0</v>
          </cell>
          <cell r="H948">
            <v>109754</v>
          </cell>
          <cell r="I948">
            <v>109754</v>
          </cell>
        </row>
        <row r="949">
          <cell r="G949">
            <v>0</v>
          </cell>
          <cell r="H949">
            <v>0</v>
          </cell>
          <cell r="I949">
            <v>0</v>
          </cell>
        </row>
        <row r="950">
          <cell r="G950">
            <v>7486</v>
          </cell>
          <cell r="H950">
            <v>240894</v>
          </cell>
          <cell r="I950">
            <v>245493.32</v>
          </cell>
        </row>
        <row r="951">
          <cell r="G951">
            <v>0</v>
          </cell>
          <cell r="H951">
            <v>0</v>
          </cell>
          <cell r="I951">
            <v>0</v>
          </cell>
        </row>
        <row r="952">
          <cell r="G952">
            <v>0</v>
          </cell>
          <cell r="H952">
            <v>0</v>
          </cell>
          <cell r="I952">
            <v>0</v>
          </cell>
        </row>
        <row r="954">
          <cell r="G954">
            <v>0</v>
          </cell>
          <cell r="H954">
            <v>0</v>
          </cell>
          <cell r="I954">
            <v>0</v>
          </cell>
        </row>
        <row r="955">
          <cell r="G955">
            <v>0</v>
          </cell>
          <cell r="H955">
            <v>15000</v>
          </cell>
          <cell r="I955">
            <v>15000</v>
          </cell>
        </row>
        <row r="956">
          <cell r="G956">
            <v>0</v>
          </cell>
          <cell r="H956">
            <v>2000</v>
          </cell>
          <cell r="I956">
            <v>2000</v>
          </cell>
        </row>
        <row r="957">
          <cell r="G957">
            <v>0</v>
          </cell>
          <cell r="H957">
            <v>0</v>
          </cell>
          <cell r="I957">
            <v>0</v>
          </cell>
        </row>
        <row r="958">
          <cell r="G958">
            <v>0</v>
          </cell>
          <cell r="H958">
            <v>0</v>
          </cell>
          <cell r="I958">
            <v>0</v>
          </cell>
        </row>
        <row r="959">
          <cell r="G959">
            <v>0</v>
          </cell>
          <cell r="H959">
            <v>0</v>
          </cell>
          <cell r="I959">
            <v>0</v>
          </cell>
        </row>
        <row r="960">
          <cell r="G960">
            <v>0</v>
          </cell>
          <cell r="H960">
            <v>0</v>
          </cell>
          <cell r="I960">
            <v>0</v>
          </cell>
        </row>
        <row r="962">
          <cell r="G962">
            <v>0</v>
          </cell>
          <cell r="H962">
            <v>0</v>
          </cell>
          <cell r="I962">
            <v>0</v>
          </cell>
        </row>
        <row r="963">
          <cell r="G963">
            <v>0</v>
          </cell>
          <cell r="H963">
            <v>0</v>
          </cell>
          <cell r="I963">
            <v>0</v>
          </cell>
        </row>
        <row r="964">
          <cell r="G964">
            <v>0</v>
          </cell>
          <cell r="H964">
            <v>0</v>
          </cell>
          <cell r="I964">
            <v>0</v>
          </cell>
        </row>
        <row r="965">
          <cell r="G965">
            <v>0</v>
          </cell>
          <cell r="H965">
            <v>0</v>
          </cell>
          <cell r="I965">
            <v>0</v>
          </cell>
        </row>
        <row r="966">
          <cell r="G966">
            <v>0</v>
          </cell>
          <cell r="H966">
            <v>0</v>
          </cell>
          <cell r="I966">
            <v>0</v>
          </cell>
        </row>
        <row r="967">
          <cell r="G967">
            <v>0</v>
          </cell>
          <cell r="H967">
            <v>0</v>
          </cell>
          <cell r="I967">
            <v>0</v>
          </cell>
        </row>
        <row r="969">
          <cell r="G969">
            <v>0</v>
          </cell>
          <cell r="H969">
            <v>0</v>
          </cell>
        </row>
        <row r="970">
          <cell r="G970">
            <v>0</v>
          </cell>
          <cell r="H970">
            <v>0</v>
          </cell>
        </row>
        <row r="971">
          <cell r="I971">
            <v>0</v>
          </cell>
        </row>
        <row r="972">
          <cell r="G972">
            <v>0</v>
          </cell>
          <cell r="H972">
            <v>0</v>
          </cell>
          <cell r="I972">
            <v>0</v>
          </cell>
        </row>
        <row r="973">
          <cell r="G973">
            <v>0</v>
          </cell>
          <cell r="H973">
            <v>0</v>
          </cell>
          <cell r="I973">
            <v>0</v>
          </cell>
        </row>
        <row r="975">
          <cell r="G975">
            <v>0</v>
          </cell>
          <cell r="H975">
            <v>0</v>
          </cell>
          <cell r="I975">
            <v>0</v>
          </cell>
        </row>
        <row r="976">
          <cell r="G976">
            <v>0</v>
          </cell>
          <cell r="H976">
            <v>0</v>
          </cell>
          <cell r="I976">
            <v>0</v>
          </cell>
        </row>
        <row r="977">
          <cell r="G977">
            <v>0</v>
          </cell>
          <cell r="H977">
            <v>0</v>
          </cell>
          <cell r="I977">
            <v>0</v>
          </cell>
        </row>
        <row r="978">
          <cell r="G978">
            <v>0</v>
          </cell>
          <cell r="H978">
            <v>0</v>
          </cell>
          <cell r="I978">
            <v>0</v>
          </cell>
        </row>
        <row r="979">
          <cell r="G979">
            <v>0</v>
          </cell>
          <cell r="H979">
            <v>0</v>
          </cell>
          <cell r="I979">
            <v>0</v>
          </cell>
        </row>
      </sheetData>
      <sheetData sheetId="2">
        <row r="5">
          <cell r="C5">
            <v>2183511</v>
          </cell>
          <cell r="Q5">
            <v>450000</v>
          </cell>
          <cell r="R5">
            <v>2183511</v>
          </cell>
        </row>
        <row r="26">
          <cell r="C26">
            <v>25230713.32</v>
          </cell>
          <cell r="Q26">
            <v>23527201</v>
          </cell>
          <cell r="R26">
            <v>21180591</v>
          </cell>
        </row>
        <row r="33">
          <cell r="C33">
            <v>0</v>
          </cell>
          <cell r="Q33">
            <v>0</v>
          </cell>
          <cell r="R33">
            <v>0</v>
          </cell>
        </row>
        <row r="36">
          <cell r="C36">
            <v>0</v>
          </cell>
          <cell r="Q36">
            <v>0</v>
          </cell>
          <cell r="R36">
            <v>0</v>
          </cell>
        </row>
      </sheetData>
      <sheetData sheetId="3">
        <row r="3">
          <cell r="E3">
            <v>0</v>
          </cell>
          <cell r="F3">
            <v>905986</v>
          </cell>
          <cell r="G3">
            <v>4274227</v>
          </cell>
          <cell r="H3">
            <v>0</v>
          </cell>
          <cell r="I3">
            <v>699856</v>
          </cell>
          <cell r="K3">
            <v>0</v>
          </cell>
          <cell r="L3">
            <v>0</v>
          </cell>
          <cell r="M3">
            <v>9049</v>
          </cell>
          <cell r="N3">
            <v>0</v>
          </cell>
          <cell r="O3">
            <v>0</v>
          </cell>
          <cell r="Q3">
            <v>23509638</v>
          </cell>
        </row>
        <row r="4">
          <cell r="Q4">
            <v>22975693</v>
          </cell>
        </row>
        <row r="38">
          <cell r="C38">
            <v>836743</v>
          </cell>
          <cell r="Q38">
            <v>533945</v>
          </cell>
          <cell r="R38">
            <v>720871</v>
          </cell>
        </row>
        <row r="58">
          <cell r="Q58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D3">
            <v>0</v>
          </cell>
          <cell r="J3">
            <v>0</v>
          </cell>
          <cell r="P3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topLeftCell="A13" workbookViewId="0">
      <selection activeCell="A992" sqref="A992"/>
    </sheetView>
  </sheetViews>
  <sheetFormatPr defaultColWidth="0" defaultRowHeight="12.75" zeroHeight="1"/>
  <cols>
    <col min="1" max="1" width="7.5703125" style="1" customWidth="1"/>
    <col min="2" max="2" width="35" style="1" customWidth="1"/>
    <col min="3" max="3" width="17.28515625" style="1" customWidth="1"/>
    <col min="4" max="4" width="18.140625" style="1" customWidth="1"/>
    <col min="5" max="5" width="20" style="1" customWidth="1"/>
    <col min="6" max="11" width="11.42578125" style="1" hidden="1" customWidth="1"/>
    <col min="12" max="12" width="7.85546875" style="1" hidden="1" customWidth="1"/>
    <col min="13" max="13" width="41.28515625" style="1" hidden="1" customWidth="1"/>
    <col min="14" max="28" width="11.42578125" style="1" hidden="1" customWidth="1"/>
    <col min="29" max="16384" width="14.42578125" style="1" hidden="1"/>
  </cols>
  <sheetData>
    <row r="1" spans="1:27" ht="15.75" customHeight="1">
      <c r="A1" s="275" t="s">
        <v>0</v>
      </c>
      <c r="B1" s="275"/>
      <c r="C1" s="275"/>
    </row>
    <row r="2" spans="1:27" ht="15">
      <c r="A2" s="271" t="s">
        <v>1</v>
      </c>
      <c r="B2" s="3"/>
      <c r="C2" s="4"/>
      <c r="D2" s="4"/>
      <c r="E2" s="4"/>
      <c r="F2" s="4"/>
      <c r="G2" s="4"/>
      <c r="H2" s="4"/>
      <c r="I2" s="4"/>
      <c r="J2" s="5">
        <v>2</v>
      </c>
      <c r="K2" s="5" t="str">
        <f t="shared" ref="K2:K65" si="0">L2&amp;" "&amp;M2</f>
        <v>2284 SVEUČILIŠTE J.J STROSSMAYERA U OSIJEKU - EKONOMSKI FAKULTET</v>
      </c>
      <c r="L2" s="6">
        <v>2284</v>
      </c>
      <c r="M2" s="7" t="s">
        <v>2</v>
      </c>
      <c r="N2" s="7" t="s">
        <v>3</v>
      </c>
      <c r="O2" s="7" t="s">
        <v>4</v>
      </c>
      <c r="P2" s="7" t="s">
        <v>5</v>
      </c>
      <c r="Q2" s="8">
        <v>3021645</v>
      </c>
      <c r="R2" s="9" t="s">
        <v>6</v>
      </c>
      <c r="S2" s="9" t="s">
        <v>7</v>
      </c>
      <c r="T2" s="10" t="s">
        <v>8</v>
      </c>
      <c r="U2" s="4"/>
      <c r="V2" s="4"/>
      <c r="W2" s="4"/>
      <c r="X2" s="4"/>
      <c r="Y2" s="4"/>
      <c r="Z2" s="4"/>
      <c r="AA2" s="4"/>
    </row>
    <row r="3" spans="1:27" ht="28.5" customHeight="1">
      <c r="B3" s="276" t="s">
        <v>9</v>
      </c>
      <c r="C3" s="273"/>
      <c r="D3" s="273"/>
      <c r="E3" s="273"/>
      <c r="F3" s="4"/>
      <c r="G3" s="4"/>
      <c r="H3" s="4"/>
      <c r="I3" s="4"/>
      <c r="J3" s="5">
        <v>3</v>
      </c>
      <c r="K3" s="5" t="str">
        <f t="shared" si="0"/>
        <v xml:space="preserve">2313 SVEUČILIŠTE J.J.STROSSMAYERA U OSIJEKU - ELEKTROTEHNIČKI FAKULTET </v>
      </c>
      <c r="L3" s="6">
        <v>2313</v>
      </c>
      <c r="M3" s="7" t="s">
        <v>10</v>
      </c>
      <c r="N3" s="7" t="s">
        <v>3</v>
      </c>
      <c r="O3" s="7" t="s">
        <v>11</v>
      </c>
      <c r="P3" s="7" t="s">
        <v>5</v>
      </c>
      <c r="Q3" s="8">
        <v>3392589</v>
      </c>
      <c r="R3" s="9" t="s">
        <v>12</v>
      </c>
      <c r="S3" s="9" t="s">
        <v>7</v>
      </c>
      <c r="T3" s="10" t="s">
        <v>8</v>
      </c>
      <c r="U3" s="4"/>
      <c r="V3" s="4"/>
      <c r="W3" s="4"/>
      <c r="X3" s="4"/>
      <c r="Y3" s="4"/>
      <c r="Z3" s="4"/>
      <c r="AA3" s="4"/>
    </row>
    <row r="4" spans="1:27" ht="18.75" customHeight="1">
      <c r="B4" s="276" t="s">
        <v>13</v>
      </c>
      <c r="C4" s="273"/>
      <c r="D4" s="273"/>
      <c r="E4" s="273"/>
      <c r="F4" s="4"/>
      <c r="G4" s="4"/>
      <c r="H4" s="4"/>
      <c r="I4" s="4"/>
      <c r="J4" s="5">
        <v>4</v>
      </c>
      <c r="K4" s="5" t="str">
        <f t="shared" si="0"/>
        <v>2321 SVEUČILIŠTE J.J STROSSMAYERA U OSIJEKU - FILOZOFSKI FAKULTET</v>
      </c>
      <c r="L4" s="6">
        <v>2321</v>
      </c>
      <c r="M4" s="7" t="s">
        <v>14</v>
      </c>
      <c r="N4" s="7" t="s">
        <v>3</v>
      </c>
      <c r="O4" s="7" t="s">
        <v>15</v>
      </c>
      <c r="P4" s="7" t="s">
        <v>5</v>
      </c>
      <c r="Q4" s="8">
        <v>3014185</v>
      </c>
      <c r="R4" s="9" t="s">
        <v>16</v>
      </c>
      <c r="S4" s="9" t="s">
        <v>7</v>
      </c>
      <c r="T4" s="10" t="s">
        <v>8</v>
      </c>
      <c r="U4" s="4"/>
      <c r="V4" s="4"/>
      <c r="W4" s="4"/>
      <c r="X4" s="4"/>
      <c r="Y4" s="4"/>
      <c r="Z4" s="4"/>
      <c r="AA4" s="4"/>
    </row>
    <row r="5" spans="1:27" ht="12" customHeight="1">
      <c r="B5" s="272"/>
      <c r="C5" s="273"/>
      <c r="D5" s="273"/>
      <c r="E5" s="273"/>
      <c r="F5" s="4"/>
      <c r="G5" s="4"/>
      <c r="H5" s="4"/>
      <c r="I5" s="4"/>
      <c r="J5" s="5">
        <v>5</v>
      </c>
      <c r="K5" s="5" t="str">
        <f t="shared" si="0"/>
        <v>2508 SVEUČILIŠTE J.J.STROSSMAYERA U OSIJEKU - GRADSKA I SVEUČILIŠNA KNJIŽNICA</v>
      </c>
      <c r="L5" s="6">
        <v>2508</v>
      </c>
      <c r="M5" s="11" t="s">
        <v>17</v>
      </c>
      <c r="N5" s="7" t="s">
        <v>3</v>
      </c>
      <c r="O5" s="11" t="s">
        <v>18</v>
      </c>
      <c r="P5" s="11" t="s">
        <v>5</v>
      </c>
      <c r="Q5" s="12">
        <v>3014347</v>
      </c>
      <c r="R5" s="9" t="s">
        <v>19</v>
      </c>
      <c r="S5" s="9" t="s">
        <v>7</v>
      </c>
      <c r="T5" s="10" t="s">
        <v>8</v>
      </c>
      <c r="U5" s="4"/>
      <c r="V5" s="4"/>
      <c r="W5" s="4"/>
      <c r="X5" s="4"/>
      <c r="Y5" s="4"/>
      <c r="Z5" s="4"/>
      <c r="AA5" s="4"/>
    </row>
    <row r="6" spans="1:27" ht="12" customHeight="1" thickBot="1">
      <c r="A6" s="13"/>
      <c r="B6" s="13"/>
      <c r="C6" s="4"/>
      <c r="D6" s="4"/>
      <c r="E6" s="4" t="s">
        <v>20</v>
      </c>
      <c r="F6" s="4"/>
      <c r="G6" s="4"/>
      <c r="H6" s="4"/>
      <c r="I6" s="4"/>
      <c r="J6" s="5">
        <v>6</v>
      </c>
      <c r="K6" s="5" t="str">
        <f t="shared" si="0"/>
        <v>2250 SVEUČILIŠTE J.J STROSSMAYERA U OSIJEKU - GRAĐEVINSKI FAKULTET</v>
      </c>
      <c r="L6" s="6">
        <v>2250</v>
      </c>
      <c r="M6" s="7" t="s">
        <v>21</v>
      </c>
      <c r="N6" s="7" t="s">
        <v>3</v>
      </c>
      <c r="O6" s="7" t="s">
        <v>22</v>
      </c>
      <c r="P6" s="7" t="s">
        <v>5</v>
      </c>
      <c r="Q6" s="8">
        <v>3397335</v>
      </c>
      <c r="R6" s="9" t="s">
        <v>23</v>
      </c>
      <c r="S6" s="9" t="s">
        <v>7</v>
      </c>
      <c r="T6" s="10" t="s">
        <v>8</v>
      </c>
      <c r="U6" s="4"/>
      <c r="V6" s="4"/>
      <c r="W6" s="4"/>
      <c r="X6" s="4"/>
      <c r="Y6" s="4"/>
      <c r="Z6" s="4"/>
      <c r="AA6" s="4"/>
    </row>
    <row r="7" spans="1:27" ht="60" customHeight="1">
      <c r="A7" s="14"/>
      <c r="B7" s="15"/>
      <c r="C7" s="15" t="s">
        <v>24</v>
      </c>
      <c r="D7" s="15" t="s">
        <v>25</v>
      </c>
      <c r="E7" s="16" t="s">
        <v>26</v>
      </c>
      <c r="F7" s="4"/>
      <c r="G7" s="4"/>
      <c r="H7" s="4"/>
      <c r="I7" s="4"/>
      <c r="J7" s="5">
        <v>7</v>
      </c>
      <c r="K7" s="5" t="str">
        <f t="shared" si="0"/>
        <v>22849 SVEUČILIŠTE J.J STROSSMAYERA U OSIJEKU - MEDICINSKI FAKULTET</v>
      </c>
      <c r="L7" s="6">
        <v>22849</v>
      </c>
      <c r="M7" s="7" t="s">
        <v>27</v>
      </c>
      <c r="N7" s="7" t="s">
        <v>3</v>
      </c>
      <c r="O7" s="7" t="s">
        <v>28</v>
      </c>
      <c r="P7" s="7" t="s">
        <v>5</v>
      </c>
      <c r="Q7" s="8">
        <v>1388142</v>
      </c>
      <c r="R7" s="9" t="s">
        <v>29</v>
      </c>
      <c r="S7" s="9" t="s">
        <v>7</v>
      </c>
      <c r="T7" s="10" t="s">
        <v>8</v>
      </c>
      <c r="U7" s="4"/>
      <c r="V7" s="4"/>
      <c r="W7" s="4"/>
      <c r="X7" s="4"/>
      <c r="Y7" s="4"/>
      <c r="Z7" s="4"/>
      <c r="AA7" s="4"/>
    </row>
    <row r="8" spans="1:27" ht="19.5" customHeight="1">
      <c r="A8" s="17"/>
      <c r="B8" s="18" t="s">
        <v>30</v>
      </c>
      <c r="C8" s="19">
        <f>SUM(C9:C10)</f>
        <v>23527201</v>
      </c>
      <c r="D8" s="19">
        <f>+D9+D10</f>
        <v>21180591</v>
      </c>
      <c r="E8" s="20">
        <f>+E9+E10</f>
        <v>25230713.32</v>
      </c>
      <c r="F8" s="4"/>
      <c r="G8" s="4"/>
      <c r="H8" s="4"/>
      <c r="I8" s="4"/>
      <c r="J8" s="5">
        <v>8</v>
      </c>
      <c r="K8" s="5" t="str">
        <f t="shared" si="0"/>
        <v>2268 SVEUČILIŠTE J.J STROSSMAYERA U OSIJEKU - POLJOPRIVREDNI FAKULTET</v>
      </c>
      <c r="L8" s="6">
        <v>2268</v>
      </c>
      <c r="M8" s="7" t="s">
        <v>31</v>
      </c>
      <c r="N8" s="7" t="s">
        <v>3</v>
      </c>
      <c r="O8" s="7" t="s">
        <v>32</v>
      </c>
      <c r="P8" s="7" t="s">
        <v>5</v>
      </c>
      <c r="Q8" s="8">
        <v>3058212</v>
      </c>
      <c r="R8" s="9" t="s">
        <v>33</v>
      </c>
      <c r="S8" s="9" t="s">
        <v>7</v>
      </c>
      <c r="T8" s="10" t="s">
        <v>8</v>
      </c>
      <c r="U8" s="4"/>
      <c r="V8" s="4"/>
      <c r="W8" s="4"/>
      <c r="X8" s="4"/>
      <c r="Y8" s="4"/>
      <c r="Z8" s="4"/>
      <c r="AA8" s="4"/>
    </row>
    <row r="9" spans="1:27" ht="19.5" customHeight="1">
      <c r="A9" s="21">
        <v>6</v>
      </c>
      <c r="B9" s="18" t="s">
        <v>34</v>
      </c>
      <c r="C9" s="22">
        <f>'[1]prihodi i primici'!Q26</f>
        <v>23527201</v>
      </c>
      <c r="D9" s="22">
        <f>'[1]prihodi i primici'!R26</f>
        <v>21180591</v>
      </c>
      <c r="E9" s="23">
        <f>'[1]prihodi i primici'!C26</f>
        <v>25230713.32</v>
      </c>
      <c r="F9" s="4"/>
      <c r="G9" s="4"/>
      <c r="H9" s="4"/>
      <c r="I9" s="4"/>
      <c r="J9" s="5">
        <v>9</v>
      </c>
      <c r="K9" s="5" t="str">
        <f t="shared" si="0"/>
        <v>2292 SVEUČILIŠTE J.J STROSSMAYERA U OSIJEKU - PRAVNI FAKULTET</v>
      </c>
      <c r="L9" s="6">
        <v>2292</v>
      </c>
      <c r="M9" s="7" t="s">
        <v>35</v>
      </c>
      <c r="N9" s="7" t="s">
        <v>3</v>
      </c>
      <c r="O9" s="7" t="s">
        <v>36</v>
      </c>
      <c r="P9" s="7" t="s">
        <v>37</v>
      </c>
      <c r="Q9" s="8">
        <v>3014193</v>
      </c>
      <c r="R9" s="9" t="s">
        <v>38</v>
      </c>
      <c r="S9" s="9" t="s">
        <v>7</v>
      </c>
      <c r="T9" s="10" t="s">
        <v>8</v>
      </c>
      <c r="U9" s="4"/>
      <c r="V9" s="4"/>
      <c r="W9" s="4"/>
      <c r="X9" s="4"/>
      <c r="Y9" s="4"/>
      <c r="Z9" s="4"/>
      <c r="AA9" s="4"/>
    </row>
    <row r="10" spans="1:27" ht="19.5" customHeight="1">
      <c r="A10" s="21">
        <v>7</v>
      </c>
      <c r="B10" s="24" t="s">
        <v>39</v>
      </c>
      <c r="C10" s="22">
        <f>'[1]prihodi i primici'!Q33</f>
        <v>0</v>
      </c>
      <c r="D10" s="22">
        <f>'[1]prihodi i primici'!R33</f>
        <v>0</v>
      </c>
      <c r="E10" s="23">
        <f>'[1]prihodi i primici'!C33</f>
        <v>0</v>
      </c>
      <c r="F10" s="25"/>
      <c r="G10" s="4"/>
      <c r="H10" s="4"/>
      <c r="I10" s="4"/>
      <c r="J10" s="5">
        <v>10</v>
      </c>
      <c r="K10" s="5" t="str">
        <f t="shared" si="0"/>
        <v>2276 SVEUČILIŠTE J.J STROSSMAYERA U OSIJEKU - PREHRAMBENO TEHNOLOŠKI FAKULTET</v>
      </c>
      <c r="L10" s="6">
        <v>2276</v>
      </c>
      <c r="M10" s="7" t="s">
        <v>40</v>
      </c>
      <c r="N10" s="7" t="s">
        <v>3</v>
      </c>
      <c r="O10" s="7" t="s">
        <v>41</v>
      </c>
      <c r="P10" s="7" t="s">
        <v>5</v>
      </c>
      <c r="Q10" s="8">
        <v>3058204</v>
      </c>
      <c r="R10" s="9" t="s">
        <v>42</v>
      </c>
      <c r="S10" s="9" t="s">
        <v>7</v>
      </c>
      <c r="T10" s="10" t="s">
        <v>8</v>
      </c>
      <c r="U10" s="4"/>
      <c r="V10" s="4"/>
      <c r="W10" s="4"/>
      <c r="X10" s="4"/>
      <c r="Y10" s="4"/>
      <c r="Z10" s="4"/>
      <c r="AA10" s="4"/>
    </row>
    <row r="11" spans="1:27" ht="19.5" customHeight="1">
      <c r="A11" s="26"/>
      <c r="B11" s="24" t="s">
        <v>43</v>
      </c>
      <c r="C11" s="27">
        <f>SUM(C12:C13)</f>
        <v>23509638</v>
      </c>
      <c r="D11" s="27">
        <f>+D12+D13</f>
        <v>20632434</v>
      </c>
      <c r="E11" s="28">
        <f>+E12+E13</f>
        <v>25313324</v>
      </c>
      <c r="F11" s="4"/>
      <c r="G11" s="4"/>
      <c r="H11" s="4"/>
      <c r="I11" s="4"/>
      <c r="J11" s="5">
        <v>11</v>
      </c>
      <c r="K11" s="5" t="str">
        <f t="shared" si="0"/>
        <v>2305 SVEUČILIŠTE J.J STROSSMAYERA U OSIJEKU - STROJARSKI FAKULTET U SLAVONSKOME BRODU</v>
      </c>
      <c r="L11" s="6">
        <v>2305</v>
      </c>
      <c r="M11" s="7" t="s">
        <v>44</v>
      </c>
      <c r="N11" s="7" t="s">
        <v>3</v>
      </c>
      <c r="O11" s="7" t="s">
        <v>45</v>
      </c>
      <c r="P11" s="7" t="s">
        <v>46</v>
      </c>
      <c r="Q11" s="8">
        <v>3458091</v>
      </c>
      <c r="R11" s="9" t="s">
        <v>47</v>
      </c>
      <c r="S11" s="9" t="s">
        <v>7</v>
      </c>
      <c r="T11" s="10" t="s">
        <v>8</v>
      </c>
      <c r="U11" s="4"/>
      <c r="V11" s="4"/>
      <c r="W11" s="4"/>
      <c r="X11" s="4"/>
      <c r="Y11" s="4"/>
      <c r="Z11" s="4"/>
      <c r="AA11" s="4"/>
    </row>
    <row r="12" spans="1:27" ht="19.5" customHeight="1">
      <c r="A12" s="26">
        <v>3</v>
      </c>
      <c r="B12" s="18" t="s">
        <v>48</v>
      </c>
      <c r="C12" s="29">
        <f>'[1]rashodi i izdaci'!Q4</f>
        <v>22975693</v>
      </c>
      <c r="D12" s="30">
        <f>'Rashodi i izdaci'!R4</f>
        <v>19911563</v>
      </c>
      <c r="E12" s="31">
        <f>'Rashodi i izdaci'!C4</f>
        <v>24476581</v>
      </c>
      <c r="F12" s="4"/>
      <c r="G12" s="4"/>
      <c r="H12" s="4"/>
      <c r="I12" s="4"/>
      <c r="J12" s="5">
        <v>12</v>
      </c>
      <c r="K12" s="5" t="str">
        <f t="shared" si="0"/>
        <v>22486 SVEUČILIŠTE J.J STROSSMAYERA U OSIJEKU - FAKULTET ZA ODGOJNE I OBRAZOVNE ZNANOSTI</v>
      </c>
      <c r="L12" s="6">
        <v>22486</v>
      </c>
      <c r="M12" s="7" t="s">
        <v>49</v>
      </c>
      <c r="N12" s="7" t="s">
        <v>3</v>
      </c>
      <c r="O12" s="7" t="s">
        <v>50</v>
      </c>
      <c r="P12" s="7" t="s">
        <v>5</v>
      </c>
      <c r="Q12" s="8">
        <v>1404881</v>
      </c>
      <c r="R12" s="9" t="s">
        <v>51</v>
      </c>
      <c r="S12" s="9" t="s">
        <v>7</v>
      </c>
      <c r="T12" s="10" t="s">
        <v>8</v>
      </c>
      <c r="U12" s="4"/>
      <c r="V12" s="4"/>
      <c r="W12" s="4"/>
      <c r="X12" s="4"/>
      <c r="Y12" s="4"/>
      <c r="Z12" s="4"/>
      <c r="AA12" s="4"/>
    </row>
    <row r="13" spans="1:27" ht="19.5" customHeight="1">
      <c r="A13" s="21">
        <v>4</v>
      </c>
      <c r="B13" s="24" t="s">
        <v>52</v>
      </c>
      <c r="C13" s="29">
        <f>'[1]rashodi i izdaci'!Q38</f>
        <v>533945</v>
      </c>
      <c r="D13" s="30">
        <f>'[1]rashodi i izdaci'!R38</f>
        <v>720871</v>
      </c>
      <c r="E13" s="31">
        <f>'[1]rashodi i izdaci'!C38</f>
        <v>836743</v>
      </c>
      <c r="F13" s="4"/>
      <c r="G13" s="4"/>
      <c r="H13" s="4"/>
      <c r="I13" s="4"/>
      <c r="J13" s="5">
        <v>13</v>
      </c>
      <c r="K13" s="5" t="str">
        <f t="shared" si="0"/>
        <v>38479 SVEUČILIŠTE J.J.STROSSMAYERA U OSIJEKU - KATOLIČKI BOGOSLOVNI FAKULTET U ĐAKOVU</v>
      </c>
      <c r="L13" s="6">
        <v>38479</v>
      </c>
      <c r="M13" s="7" t="s">
        <v>53</v>
      </c>
      <c r="N13" s="7" t="s">
        <v>3</v>
      </c>
      <c r="O13" s="7" t="s">
        <v>54</v>
      </c>
      <c r="P13" s="7" t="s">
        <v>55</v>
      </c>
      <c r="Q13" s="8">
        <v>1986490</v>
      </c>
      <c r="R13" s="9" t="s">
        <v>56</v>
      </c>
      <c r="S13" s="9" t="s">
        <v>7</v>
      </c>
      <c r="T13" s="10" t="s">
        <v>8</v>
      </c>
      <c r="U13" s="4"/>
      <c r="V13" s="4"/>
      <c r="W13" s="4"/>
      <c r="X13" s="4"/>
      <c r="Y13" s="4"/>
      <c r="Z13" s="4"/>
      <c r="AA13" s="4"/>
    </row>
    <row r="14" spans="1:27" ht="19.5" customHeight="1" thickBot="1">
      <c r="A14" s="32"/>
      <c r="B14" s="33" t="s">
        <v>57</v>
      </c>
      <c r="C14" s="34">
        <f>+C8-C11</f>
        <v>17563</v>
      </c>
      <c r="D14" s="34">
        <f>+D8-D11</f>
        <v>548157</v>
      </c>
      <c r="E14" s="35">
        <f>+E8-E11</f>
        <v>-82610.679999999702</v>
      </c>
      <c r="F14" s="4"/>
      <c r="G14" s="4"/>
      <c r="H14" s="4"/>
      <c r="I14" s="4"/>
      <c r="J14" s="5">
        <v>14</v>
      </c>
      <c r="K14" s="5" t="str">
        <f t="shared" si="0"/>
        <v>49796 SVEUČILIŠTE J.J.STROSSMAYERA U OSIJEKU - FAKULTET ZA DENTALNU MEDICINU I ZDRAVSTVO</v>
      </c>
      <c r="L14" s="6">
        <v>49796</v>
      </c>
      <c r="M14" s="7" t="s">
        <v>58</v>
      </c>
      <c r="N14" s="7" t="s">
        <v>3</v>
      </c>
      <c r="O14" s="7" t="s">
        <v>59</v>
      </c>
      <c r="P14" s="7" t="s">
        <v>5</v>
      </c>
      <c r="Q14" s="8">
        <v>4748875</v>
      </c>
      <c r="R14" s="9" t="s">
        <v>60</v>
      </c>
      <c r="S14" s="9" t="s">
        <v>7</v>
      </c>
      <c r="T14" s="10" t="s">
        <v>8</v>
      </c>
      <c r="U14" s="4"/>
      <c r="V14" s="4"/>
      <c r="W14" s="4"/>
      <c r="X14" s="4"/>
      <c r="Y14" s="4"/>
      <c r="Z14" s="4"/>
      <c r="AA14" s="4"/>
    </row>
    <row r="15" spans="1:27" ht="19.5" customHeight="1" thickBot="1">
      <c r="B15" s="272"/>
      <c r="C15" s="273"/>
      <c r="D15" s="273"/>
      <c r="E15" s="273"/>
      <c r="F15" s="4"/>
      <c r="G15" s="4"/>
      <c r="H15" s="4"/>
      <c r="I15" s="4"/>
      <c r="J15" s="5">
        <v>15</v>
      </c>
      <c r="K15" s="5" t="str">
        <f t="shared" si="0"/>
        <v>50215 SVEUČILIŠTE J.J.STROSSMAYERA U OSIJEKU - AKADEMIJA ZA UMJETNOST I KULTURU U OSIJEKU</v>
      </c>
      <c r="L15" s="6">
        <v>50215</v>
      </c>
      <c r="M15" s="7" t="s">
        <v>61</v>
      </c>
      <c r="N15" s="7" t="s">
        <v>3</v>
      </c>
      <c r="O15" s="7" t="s">
        <v>62</v>
      </c>
      <c r="P15" s="7" t="s">
        <v>5</v>
      </c>
      <c r="Q15" s="8">
        <v>4907361</v>
      </c>
      <c r="R15" s="9">
        <v>60277424315</v>
      </c>
      <c r="S15" s="9" t="s">
        <v>7</v>
      </c>
      <c r="T15" s="10" t="s">
        <v>8</v>
      </c>
      <c r="U15" s="4"/>
      <c r="V15" s="4"/>
      <c r="W15" s="4"/>
      <c r="X15" s="4"/>
      <c r="Y15" s="4"/>
      <c r="Z15" s="4"/>
      <c r="AA15" s="4"/>
    </row>
    <row r="16" spans="1:27" ht="49.5" customHeight="1">
      <c r="A16" s="14"/>
      <c r="B16" s="15"/>
      <c r="C16" s="15" t="s">
        <v>24</v>
      </c>
      <c r="D16" s="15" t="s">
        <v>25</v>
      </c>
      <c r="E16" s="16" t="s">
        <v>26</v>
      </c>
      <c r="F16" s="4"/>
      <c r="G16" s="25"/>
      <c r="H16" s="4"/>
      <c r="I16" s="4"/>
      <c r="J16" s="5">
        <v>1</v>
      </c>
      <c r="K16" s="5" t="str">
        <f t="shared" si="0"/>
        <v>42024 SVEUČILIŠTE JURJA DOBRILE U PULI</v>
      </c>
      <c r="L16" s="6">
        <v>42024</v>
      </c>
      <c r="M16" s="7" t="s">
        <v>63</v>
      </c>
      <c r="N16" s="7" t="s">
        <v>63</v>
      </c>
      <c r="O16" s="7" t="s">
        <v>64</v>
      </c>
      <c r="P16" s="7" t="s">
        <v>65</v>
      </c>
      <c r="Q16" s="8">
        <v>2161753</v>
      </c>
      <c r="R16" s="9" t="s">
        <v>66</v>
      </c>
      <c r="S16" s="9" t="s">
        <v>7</v>
      </c>
      <c r="T16" s="10" t="s">
        <v>8</v>
      </c>
      <c r="U16" s="4"/>
      <c r="V16" s="4"/>
      <c r="W16" s="4"/>
      <c r="X16" s="4"/>
      <c r="Y16" s="4"/>
      <c r="Z16" s="4"/>
      <c r="AA16" s="4"/>
    </row>
    <row r="17" spans="1:27" ht="30">
      <c r="A17" s="36" t="s">
        <v>67</v>
      </c>
      <c r="B17" s="37" t="s">
        <v>68</v>
      </c>
      <c r="C17" s="29">
        <f>'[1]prihodi i primici'!Q5</f>
        <v>450000</v>
      </c>
      <c r="D17" s="29">
        <f>'[1]prihodi i primici'!R5</f>
        <v>2183511</v>
      </c>
      <c r="E17" s="38">
        <f>'[1]prihodi i primici'!C5</f>
        <v>2183511</v>
      </c>
      <c r="F17" s="4"/>
      <c r="G17" s="39"/>
      <c r="H17" s="4"/>
      <c r="I17" s="4"/>
      <c r="J17" s="5">
        <v>2</v>
      </c>
      <c r="K17" s="5" t="str">
        <f t="shared" si="0"/>
        <v>48267 SVEUČILIŠTE SJEVER</v>
      </c>
      <c r="L17" s="6">
        <v>48267</v>
      </c>
      <c r="M17" s="7" t="s">
        <v>69</v>
      </c>
      <c r="N17" s="7" t="s">
        <v>69</v>
      </c>
      <c r="O17" s="7" t="s">
        <v>70</v>
      </c>
      <c r="P17" s="7" t="s">
        <v>71</v>
      </c>
      <c r="Q17" s="8">
        <v>2752298</v>
      </c>
      <c r="R17" s="9" t="s">
        <v>72</v>
      </c>
      <c r="S17" s="9" t="s">
        <v>7</v>
      </c>
      <c r="T17" s="10" t="s">
        <v>8</v>
      </c>
      <c r="U17" s="4"/>
      <c r="V17" s="4"/>
      <c r="W17" s="4"/>
      <c r="X17" s="4"/>
      <c r="Y17" s="4"/>
      <c r="Z17" s="4"/>
      <c r="AA17" s="4"/>
    </row>
    <row r="18" spans="1:27" ht="45.75" thickBot="1">
      <c r="A18" s="40" t="s">
        <v>73</v>
      </c>
      <c r="B18" s="41" t="s">
        <v>74</v>
      </c>
      <c r="C18" s="42">
        <f>'Prihodi i primici'!Q7</f>
        <v>-467563</v>
      </c>
      <c r="D18" s="42">
        <f>'Prihodi i primici'!R7</f>
        <v>-2731668</v>
      </c>
      <c r="E18" s="42">
        <f>'Prihodi i primici'!C7</f>
        <v>-2100900</v>
      </c>
      <c r="F18" s="4"/>
      <c r="G18" s="39"/>
      <c r="H18" s="4"/>
      <c r="I18" s="4"/>
      <c r="J18" s="5">
        <v>3</v>
      </c>
      <c r="K18" s="5" t="str">
        <f t="shared" si="0"/>
        <v>24141 SVEUČILIŠTE U DUBROVNIKU</v>
      </c>
      <c r="L18" s="6">
        <v>24141</v>
      </c>
      <c r="M18" s="7" t="s">
        <v>75</v>
      </c>
      <c r="N18" s="7" t="s">
        <v>75</v>
      </c>
      <c r="O18" s="7" t="s">
        <v>76</v>
      </c>
      <c r="P18" s="7" t="s">
        <v>77</v>
      </c>
      <c r="Q18" s="8">
        <v>1787578</v>
      </c>
      <c r="R18" s="9" t="s">
        <v>78</v>
      </c>
      <c r="S18" s="9" t="s">
        <v>7</v>
      </c>
      <c r="T18" s="10" t="s">
        <v>8</v>
      </c>
      <c r="U18" s="4"/>
      <c r="V18" s="4"/>
      <c r="W18" s="4"/>
      <c r="X18" s="4"/>
      <c r="Y18" s="4"/>
      <c r="Z18" s="4"/>
      <c r="AA18" s="4"/>
    </row>
    <row r="19" spans="1:27" ht="19.5" customHeight="1" thickBot="1">
      <c r="B19" s="272"/>
      <c r="C19" s="273"/>
      <c r="D19" s="273"/>
      <c r="E19" s="273"/>
      <c r="F19" s="4"/>
      <c r="G19" s="4"/>
      <c r="H19" s="4"/>
      <c r="I19" s="4"/>
      <c r="J19" s="5">
        <v>4</v>
      </c>
      <c r="K19" s="5" t="str">
        <f t="shared" si="0"/>
        <v>23815 SVEUČILIŠTE U ZADRU</v>
      </c>
      <c r="L19" s="6">
        <v>23815</v>
      </c>
      <c r="M19" s="7" t="s">
        <v>79</v>
      </c>
      <c r="N19" s="7" t="s">
        <v>79</v>
      </c>
      <c r="O19" s="7" t="s">
        <v>80</v>
      </c>
      <c r="P19" s="7" t="s">
        <v>81</v>
      </c>
      <c r="Q19" s="8">
        <v>1695525</v>
      </c>
      <c r="R19" s="9" t="s">
        <v>82</v>
      </c>
      <c r="S19" s="9" t="s">
        <v>7</v>
      </c>
      <c r="T19" s="10" t="s">
        <v>8</v>
      </c>
      <c r="U19" s="4"/>
      <c r="V19" s="4"/>
      <c r="W19" s="4"/>
      <c r="X19" s="4"/>
      <c r="Y19" s="4"/>
      <c r="Z19" s="4"/>
      <c r="AA19" s="4"/>
    </row>
    <row r="20" spans="1:27" ht="45" customHeight="1">
      <c r="A20" s="14"/>
      <c r="B20" s="15"/>
      <c r="C20" s="15" t="s">
        <v>24</v>
      </c>
      <c r="D20" s="15" t="s">
        <v>25</v>
      </c>
      <c r="E20" s="16" t="s">
        <v>26</v>
      </c>
      <c r="F20" s="4"/>
      <c r="G20" s="43"/>
      <c r="H20" s="4"/>
      <c r="I20" s="4"/>
      <c r="J20" s="5">
        <v>1</v>
      </c>
      <c r="K20" s="5" t="str">
        <f t="shared" si="0"/>
        <v>2444 SVEUČILIŠTE U RIJECI</v>
      </c>
      <c r="L20" s="6">
        <v>2444</v>
      </c>
      <c r="M20" s="7" t="s">
        <v>83</v>
      </c>
      <c r="N20" s="7" t="s">
        <v>83</v>
      </c>
      <c r="O20" s="7" t="s">
        <v>84</v>
      </c>
      <c r="P20" s="7" t="s">
        <v>85</v>
      </c>
      <c r="Q20" s="8">
        <v>3337413</v>
      </c>
      <c r="R20" s="9" t="s">
        <v>86</v>
      </c>
      <c r="S20" s="9" t="s">
        <v>7</v>
      </c>
      <c r="T20" s="10" t="s">
        <v>8</v>
      </c>
      <c r="U20" s="4"/>
      <c r="V20" s="4"/>
      <c r="W20" s="4"/>
      <c r="X20" s="4"/>
      <c r="Y20" s="4"/>
      <c r="Z20" s="4"/>
      <c r="AA20" s="4"/>
    </row>
    <row r="21" spans="1:27" ht="30">
      <c r="A21" s="21">
        <v>8</v>
      </c>
      <c r="B21" s="18" t="s">
        <v>87</v>
      </c>
      <c r="C21" s="22">
        <f>'[1]prihodi i primici'!Q36</f>
        <v>0</v>
      </c>
      <c r="D21" s="22">
        <f>'[1]prihodi i primici'!R36</f>
        <v>0</v>
      </c>
      <c r="E21" s="23">
        <f>'[1]prihodi i primici'!C36</f>
        <v>0</v>
      </c>
      <c r="F21" s="4"/>
      <c r="G21" s="4"/>
      <c r="H21" s="4"/>
      <c r="I21" s="4"/>
      <c r="J21" s="5">
        <v>2</v>
      </c>
      <c r="K21" s="5" t="str">
        <f t="shared" si="0"/>
        <v>38454 SVEUČILIŠTE U RIJECI - AKADEMIJA PRIMJENJENIH UMJETNOSTI</v>
      </c>
      <c r="L21" s="6">
        <v>38454</v>
      </c>
      <c r="M21" s="7" t="s">
        <v>88</v>
      </c>
      <c r="N21" s="7" t="s">
        <v>83</v>
      </c>
      <c r="O21" s="7" t="s">
        <v>89</v>
      </c>
      <c r="P21" s="7" t="s">
        <v>85</v>
      </c>
      <c r="Q21" s="8">
        <v>1954253</v>
      </c>
      <c r="R21" s="9" t="s">
        <v>90</v>
      </c>
      <c r="S21" s="9" t="s">
        <v>7</v>
      </c>
      <c r="T21" s="10" t="s">
        <v>8</v>
      </c>
      <c r="U21" s="4"/>
      <c r="V21" s="4"/>
      <c r="W21" s="4"/>
      <c r="X21" s="4"/>
      <c r="Y21" s="4"/>
      <c r="Z21" s="4"/>
      <c r="AA21" s="4"/>
    </row>
    <row r="22" spans="1:27" ht="30">
      <c r="A22" s="21">
        <v>5</v>
      </c>
      <c r="B22" s="18" t="s">
        <v>91</v>
      </c>
      <c r="C22" s="22">
        <f>'[1]rashodi i izdaci'!Q58</f>
        <v>0</v>
      </c>
      <c r="D22" s="22"/>
      <c r="E22" s="23"/>
      <c r="F22" s="4"/>
      <c r="G22" s="4"/>
      <c r="H22" s="4"/>
      <c r="I22" s="4"/>
      <c r="J22" s="5">
        <v>3</v>
      </c>
      <c r="K22" s="5" t="str">
        <f t="shared" si="0"/>
        <v>2186 SVEUČILIŠTE U RIJECI - EKONOMSKI FAKULTET</v>
      </c>
      <c r="L22" s="6">
        <v>2186</v>
      </c>
      <c r="M22" s="7" t="s">
        <v>92</v>
      </c>
      <c r="N22" s="7" t="s">
        <v>83</v>
      </c>
      <c r="O22" s="7" t="s">
        <v>93</v>
      </c>
      <c r="P22" s="7" t="s">
        <v>85</v>
      </c>
      <c r="Q22" s="8">
        <v>3328627</v>
      </c>
      <c r="R22" s="9" t="s">
        <v>94</v>
      </c>
      <c r="S22" s="9" t="s">
        <v>7</v>
      </c>
      <c r="T22" s="10" t="s">
        <v>8</v>
      </c>
      <c r="U22" s="4"/>
      <c r="V22" s="4"/>
      <c r="W22" s="4"/>
      <c r="X22" s="4"/>
      <c r="Y22" s="4"/>
      <c r="Z22" s="4"/>
      <c r="AA22" s="4"/>
    </row>
    <row r="23" spans="1:27" ht="19.5" customHeight="1" thickBot="1">
      <c r="A23" s="32"/>
      <c r="B23" s="33" t="s">
        <v>95</v>
      </c>
      <c r="C23" s="44">
        <f>+C21-C22</f>
        <v>0</v>
      </c>
      <c r="D23" s="44">
        <f>+D21-D22</f>
        <v>0</v>
      </c>
      <c r="E23" s="45">
        <f>+E21-E22</f>
        <v>0</v>
      </c>
      <c r="F23" s="4"/>
      <c r="G23" s="4"/>
      <c r="H23" s="4"/>
      <c r="I23" s="4"/>
      <c r="J23" s="5">
        <v>4</v>
      </c>
      <c r="K23" s="5" t="str">
        <f t="shared" si="0"/>
        <v>2194 SVEUČILIŠTE U RIJECI - FAKULTET ZA MENADŽMENT U TURIZMU I UGOSTITELJSTVU</v>
      </c>
      <c r="L23" s="6">
        <v>2194</v>
      </c>
      <c r="M23" s="7" t="s">
        <v>96</v>
      </c>
      <c r="N23" s="7" t="s">
        <v>83</v>
      </c>
      <c r="O23" s="7" t="s">
        <v>97</v>
      </c>
      <c r="P23" s="7" t="s">
        <v>98</v>
      </c>
      <c r="Q23" s="8">
        <v>3091732</v>
      </c>
      <c r="R23" s="9" t="s">
        <v>99</v>
      </c>
      <c r="S23" s="9" t="s">
        <v>7</v>
      </c>
      <c r="T23" s="10" t="s">
        <v>8</v>
      </c>
      <c r="U23" s="4"/>
      <c r="V23" s="4"/>
      <c r="W23" s="4"/>
      <c r="X23" s="4"/>
      <c r="Y23" s="4"/>
      <c r="Z23" s="4"/>
      <c r="AA23" s="4"/>
    </row>
    <row r="24" spans="1:27" ht="19.5" customHeight="1" thickBot="1">
      <c r="B24" s="272"/>
      <c r="C24" s="273"/>
      <c r="D24" s="273"/>
      <c r="E24" s="273"/>
      <c r="F24" s="4"/>
      <c r="G24" s="4"/>
      <c r="H24" s="4"/>
      <c r="I24" s="4"/>
      <c r="J24" s="5">
        <v>5</v>
      </c>
      <c r="K24" s="5" t="str">
        <f t="shared" si="0"/>
        <v>22857 SVEUČILIŠTE U RIJECI - FILOZOFSKI FAKULTET</v>
      </c>
      <c r="L24" s="6">
        <v>22857</v>
      </c>
      <c r="M24" s="7" t="s">
        <v>100</v>
      </c>
      <c r="N24" s="7" t="s">
        <v>83</v>
      </c>
      <c r="O24" s="7" t="s">
        <v>101</v>
      </c>
      <c r="P24" s="7" t="s">
        <v>85</v>
      </c>
      <c r="Q24" s="8">
        <v>3368491</v>
      </c>
      <c r="R24" s="9" t="s">
        <v>102</v>
      </c>
      <c r="S24" s="9" t="s">
        <v>7</v>
      </c>
      <c r="T24" s="10" t="s">
        <v>8</v>
      </c>
      <c r="U24" s="4"/>
      <c r="V24" s="4"/>
      <c r="W24" s="4"/>
      <c r="X24" s="4"/>
      <c r="Y24" s="4"/>
      <c r="Z24" s="4"/>
      <c r="AA24" s="4"/>
    </row>
    <row r="25" spans="1:27" ht="30.75" thickBot="1">
      <c r="A25" s="46"/>
      <c r="B25" s="47" t="s">
        <v>103</v>
      </c>
      <c r="C25" s="48">
        <f>+C14+C17+C18+C23</f>
        <v>0</v>
      </c>
      <c r="D25" s="48">
        <f>+D14+D17+D18+D23</f>
        <v>0</v>
      </c>
      <c r="E25" s="49">
        <f>+E14+E17+E18+E23</f>
        <v>0.32000000029802322</v>
      </c>
      <c r="F25" s="50"/>
      <c r="G25" s="4"/>
      <c r="H25" s="4"/>
      <c r="I25" s="4"/>
      <c r="J25" s="5">
        <v>6</v>
      </c>
      <c r="K25" s="5" t="str">
        <f t="shared" si="0"/>
        <v>2160 SVEUČILIŠTE U RIJECI - GRAĐEVINSKI FAKULTET U RIJECI</v>
      </c>
      <c r="L25" s="6">
        <v>2160</v>
      </c>
      <c r="M25" s="7" t="s">
        <v>104</v>
      </c>
      <c r="N25" s="7" t="s">
        <v>83</v>
      </c>
      <c r="O25" s="7" t="s">
        <v>105</v>
      </c>
      <c r="P25" s="7" t="s">
        <v>85</v>
      </c>
      <c r="Q25" s="8">
        <v>3395855</v>
      </c>
      <c r="R25" s="9" t="s">
        <v>106</v>
      </c>
      <c r="S25" s="9" t="s">
        <v>7</v>
      </c>
      <c r="T25" s="10" t="s">
        <v>8</v>
      </c>
      <c r="U25" s="4"/>
      <c r="V25" s="4"/>
      <c r="W25" s="4"/>
      <c r="X25" s="4"/>
      <c r="Y25" s="4"/>
      <c r="Z25" s="4"/>
      <c r="AA25" s="4"/>
    </row>
    <row r="26" spans="1:27" ht="18.75" customHeight="1">
      <c r="A26" s="13"/>
      <c r="B26" s="13"/>
      <c r="C26" s="4"/>
      <c r="D26" s="4"/>
      <c r="E26" s="4"/>
      <c r="F26" s="4"/>
      <c r="G26" s="4"/>
      <c r="H26" s="4"/>
      <c r="I26" s="4"/>
      <c r="J26" s="5">
        <v>7</v>
      </c>
      <c r="K26" s="5" t="str">
        <f t="shared" si="0"/>
        <v>2225 SVEUČILIŠTE U RIJECI - MEDICINSKI FAKULTET</v>
      </c>
      <c r="L26" s="6">
        <v>2225</v>
      </c>
      <c r="M26" s="7" t="s">
        <v>107</v>
      </c>
      <c r="N26" s="7" t="s">
        <v>83</v>
      </c>
      <c r="O26" s="7" t="s">
        <v>108</v>
      </c>
      <c r="P26" s="7" t="s">
        <v>85</v>
      </c>
      <c r="Q26" s="8">
        <v>3328554</v>
      </c>
      <c r="R26" s="9" t="s">
        <v>109</v>
      </c>
      <c r="S26" s="9" t="s">
        <v>7</v>
      </c>
      <c r="T26" s="10" t="s">
        <v>8</v>
      </c>
      <c r="U26" s="4"/>
      <c r="V26" s="4"/>
      <c r="W26" s="4"/>
      <c r="X26" s="4"/>
      <c r="Y26" s="4"/>
      <c r="Z26" s="4"/>
      <c r="AA26" s="4"/>
    </row>
    <row r="27" spans="1:27" ht="15" hidden="1">
      <c r="A27" s="51"/>
      <c r="B27" s="51"/>
      <c r="C27" s="51"/>
      <c r="D27" s="51"/>
      <c r="E27" s="51"/>
      <c r="F27" s="52"/>
      <c r="G27" s="52"/>
      <c r="H27" s="52"/>
      <c r="I27" s="52"/>
      <c r="J27" s="5">
        <v>8</v>
      </c>
      <c r="K27" s="5" t="str">
        <f t="shared" si="0"/>
        <v>22568 SVEUČILIŠTE U RIJECI - POMORSKI FAKULTET</v>
      </c>
      <c r="L27" s="6">
        <v>22568</v>
      </c>
      <c r="M27" s="7" t="s">
        <v>110</v>
      </c>
      <c r="N27" s="7" t="s">
        <v>83</v>
      </c>
      <c r="O27" s="7" t="s">
        <v>111</v>
      </c>
      <c r="P27" s="7" t="s">
        <v>85</v>
      </c>
      <c r="Q27" s="8">
        <v>1580485</v>
      </c>
      <c r="R27" s="9" t="s">
        <v>112</v>
      </c>
      <c r="S27" s="9" t="s">
        <v>7</v>
      </c>
      <c r="T27" s="10" t="s">
        <v>8</v>
      </c>
      <c r="U27" s="52"/>
      <c r="V27" s="52"/>
      <c r="W27" s="52"/>
      <c r="X27" s="52"/>
      <c r="Y27" s="52"/>
      <c r="Z27" s="52"/>
      <c r="AA27" s="52"/>
    </row>
    <row r="28" spans="1:27" ht="15" hidden="1">
      <c r="A28" s="4"/>
      <c r="B28" s="4"/>
      <c r="C28" s="4"/>
      <c r="D28" s="4"/>
      <c r="E28" s="4"/>
      <c r="F28" s="4"/>
      <c r="G28" s="4"/>
      <c r="H28" s="4"/>
      <c r="I28" s="4"/>
      <c r="J28" s="5">
        <v>9</v>
      </c>
      <c r="K28" s="5" t="str">
        <f t="shared" si="0"/>
        <v>2217 SVEUČILIŠTE U RIJECI - PRAVNI FAKULTET</v>
      </c>
      <c r="L28" s="6">
        <v>2217</v>
      </c>
      <c r="M28" s="7" t="s">
        <v>113</v>
      </c>
      <c r="N28" s="7" t="s">
        <v>83</v>
      </c>
      <c r="O28" s="7" t="s">
        <v>114</v>
      </c>
      <c r="P28" s="7" t="s">
        <v>85</v>
      </c>
      <c r="Q28" s="8">
        <v>3328562</v>
      </c>
      <c r="R28" s="9" t="s">
        <v>115</v>
      </c>
      <c r="S28" s="9" t="s">
        <v>7</v>
      </c>
      <c r="T28" s="10" t="s">
        <v>8</v>
      </c>
      <c r="U28" s="4"/>
      <c r="V28" s="4"/>
      <c r="W28" s="4"/>
      <c r="X28" s="4"/>
      <c r="Y28" s="4"/>
      <c r="Z28" s="4"/>
      <c r="AA28" s="4"/>
    </row>
    <row r="29" spans="1:27" ht="15" hidden="1">
      <c r="A29" s="4"/>
      <c r="B29" s="4"/>
      <c r="C29" s="4"/>
      <c r="D29" s="4"/>
      <c r="E29" s="4"/>
      <c r="F29" s="4"/>
      <c r="G29" s="4"/>
      <c r="H29" s="4"/>
      <c r="I29" s="4"/>
      <c r="J29" s="5">
        <v>10</v>
      </c>
      <c r="K29" s="5" t="str">
        <f t="shared" si="0"/>
        <v>2493 SVEUČILIŠTE U RIJECI - SVEUČILIŠNA KNJIŽNICA</v>
      </c>
      <c r="L29" s="6">
        <v>2493</v>
      </c>
      <c r="M29" s="7" t="s">
        <v>116</v>
      </c>
      <c r="N29" s="7" t="s">
        <v>83</v>
      </c>
      <c r="O29" s="7" t="s">
        <v>117</v>
      </c>
      <c r="P29" s="7" t="s">
        <v>85</v>
      </c>
      <c r="Q29" s="8">
        <v>3328686</v>
      </c>
      <c r="R29" s="9" t="s">
        <v>118</v>
      </c>
      <c r="S29" s="9" t="s">
        <v>7</v>
      </c>
      <c r="T29" s="10" t="s">
        <v>8</v>
      </c>
      <c r="U29" s="4"/>
      <c r="V29" s="4"/>
      <c r="W29" s="4"/>
      <c r="X29" s="4"/>
      <c r="Y29" s="4"/>
      <c r="Z29" s="4"/>
      <c r="AA29" s="4"/>
    </row>
    <row r="30" spans="1:27" ht="15" hidden="1">
      <c r="A30" s="4"/>
      <c r="B30" s="4"/>
      <c r="C30" s="4"/>
      <c r="D30" s="4"/>
      <c r="E30" s="4"/>
      <c r="F30" s="4"/>
      <c r="G30" s="4"/>
      <c r="H30" s="4"/>
      <c r="I30" s="4"/>
      <c r="J30" s="5">
        <v>11</v>
      </c>
      <c r="K30" s="5" t="str">
        <f t="shared" si="0"/>
        <v>2151 SVEUČILIŠTE U RIJECI - TEHNIČKI FAKULTET</v>
      </c>
      <c r="L30" s="6">
        <v>2151</v>
      </c>
      <c r="M30" s="7" t="s">
        <v>119</v>
      </c>
      <c r="N30" s="7" t="s">
        <v>83</v>
      </c>
      <c r="O30" s="7" t="s">
        <v>120</v>
      </c>
      <c r="P30" s="7" t="s">
        <v>85</v>
      </c>
      <c r="Q30" s="8">
        <v>3334317</v>
      </c>
      <c r="R30" s="9" t="s">
        <v>121</v>
      </c>
      <c r="S30" s="9" t="s">
        <v>7</v>
      </c>
      <c r="T30" s="10" t="s">
        <v>8</v>
      </c>
      <c r="U30" s="4"/>
      <c r="V30" s="4"/>
      <c r="W30" s="4"/>
      <c r="X30" s="4"/>
      <c r="Y30" s="4"/>
      <c r="Z30" s="4"/>
      <c r="AA30" s="4"/>
    </row>
    <row r="31" spans="1:27" ht="15" hidden="1">
      <c r="A31" s="4"/>
      <c r="B31" s="4"/>
      <c r="C31" s="4"/>
      <c r="D31" s="4"/>
      <c r="E31" s="4"/>
      <c r="F31" s="4"/>
      <c r="G31" s="4"/>
      <c r="H31" s="4"/>
      <c r="I31" s="4"/>
      <c r="J31" s="5">
        <v>12</v>
      </c>
      <c r="K31" s="5" t="str">
        <f t="shared" si="0"/>
        <v>40947 SVEUČILIŠTE U RIJECI - UČITELJSKI FAKULTET</v>
      </c>
      <c r="L31" s="6">
        <v>40947</v>
      </c>
      <c r="M31" s="7" t="s">
        <v>122</v>
      </c>
      <c r="N31" s="7" t="s">
        <v>83</v>
      </c>
      <c r="O31" s="7" t="s">
        <v>123</v>
      </c>
      <c r="P31" s="7" t="s">
        <v>85</v>
      </c>
      <c r="Q31" s="8">
        <v>2116073</v>
      </c>
      <c r="R31" s="9" t="s">
        <v>124</v>
      </c>
      <c r="S31" s="9" t="s">
        <v>7</v>
      </c>
      <c r="T31" s="10" t="s">
        <v>8</v>
      </c>
      <c r="U31" s="4"/>
      <c r="V31" s="4"/>
      <c r="W31" s="4"/>
      <c r="X31" s="4"/>
      <c r="Y31" s="4"/>
      <c r="Z31" s="4"/>
      <c r="AA31" s="4"/>
    </row>
    <row r="32" spans="1:27" ht="15" hidden="1">
      <c r="A32" s="4"/>
      <c r="B32" s="4"/>
      <c r="C32" s="4"/>
      <c r="D32" s="4"/>
      <c r="E32" s="4"/>
      <c r="F32" s="4"/>
      <c r="G32" s="4"/>
      <c r="H32" s="4"/>
      <c r="I32" s="4"/>
      <c r="J32" s="5">
        <v>13</v>
      </c>
      <c r="K32" s="5" t="str">
        <f t="shared" si="0"/>
        <v>48023 SVEUČILIŠTE U RIJECI - FAKULTET ZDRAVSTVENIH STUDIJA U RIJECI</v>
      </c>
      <c r="L32" s="6">
        <v>48023</v>
      </c>
      <c r="M32" s="7" t="s">
        <v>125</v>
      </c>
      <c r="N32" s="7" t="s">
        <v>83</v>
      </c>
      <c r="O32" s="7" t="s">
        <v>126</v>
      </c>
      <c r="P32" s="7" t="s">
        <v>85</v>
      </c>
      <c r="Q32" s="53" t="s">
        <v>127</v>
      </c>
      <c r="R32" s="9" t="s">
        <v>128</v>
      </c>
      <c r="S32" s="9" t="s">
        <v>7</v>
      </c>
      <c r="T32" s="10" t="s">
        <v>8</v>
      </c>
      <c r="U32" s="4"/>
      <c r="V32" s="4"/>
      <c r="W32" s="4"/>
      <c r="X32" s="4"/>
      <c r="Y32" s="4"/>
      <c r="Z32" s="4"/>
      <c r="AA32" s="4"/>
    </row>
    <row r="33" spans="1:27" ht="15" hidden="1">
      <c r="A33" s="4"/>
      <c r="B33" s="4"/>
      <c r="C33" s="4"/>
      <c r="D33" s="4"/>
      <c r="E33" s="4"/>
      <c r="F33" s="4"/>
      <c r="G33" s="4"/>
      <c r="H33" s="4"/>
      <c r="I33" s="4"/>
      <c r="J33" s="5">
        <v>1</v>
      </c>
      <c r="K33" s="5" t="str">
        <f t="shared" si="0"/>
        <v>2469 SVEUČILIŠTE U SPLITU</v>
      </c>
      <c r="L33" s="6">
        <v>2469</v>
      </c>
      <c r="M33" s="7" t="s">
        <v>129</v>
      </c>
      <c r="N33" s="7" t="s">
        <v>129</v>
      </c>
      <c r="O33" s="7" t="s">
        <v>130</v>
      </c>
      <c r="P33" s="7" t="s">
        <v>131</v>
      </c>
      <c r="Q33" s="8">
        <v>3129306</v>
      </c>
      <c r="R33" s="9" t="s">
        <v>132</v>
      </c>
      <c r="S33" s="9" t="s">
        <v>7</v>
      </c>
      <c r="T33" s="10" t="s">
        <v>8</v>
      </c>
      <c r="U33" s="4"/>
      <c r="V33" s="4"/>
      <c r="W33" s="4"/>
      <c r="X33" s="4"/>
      <c r="Y33" s="4"/>
      <c r="Z33" s="4"/>
      <c r="AA33" s="4"/>
    </row>
    <row r="34" spans="1:27" ht="15" hidden="1">
      <c r="A34" s="4"/>
      <c r="B34" s="4"/>
      <c r="C34" s="4"/>
      <c r="D34" s="4"/>
      <c r="E34" s="4"/>
      <c r="F34" s="4"/>
      <c r="G34" s="4"/>
      <c r="H34" s="4"/>
      <c r="I34" s="4"/>
      <c r="J34" s="5">
        <v>2</v>
      </c>
      <c r="K34" s="5" t="str">
        <f t="shared" si="0"/>
        <v>2372 SVEUČILIŠTE U SPLITU - EKONOMSKI FAKULTET</v>
      </c>
      <c r="L34" s="6">
        <v>2372</v>
      </c>
      <c r="M34" s="7" t="s">
        <v>133</v>
      </c>
      <c r="N34" s="7" t="s">
        <v>129</v>
      </c>
      <c r="O34" s="7" t="s">
        <v>134</v>
      </c>
      <c r="P34" s="7" t="s">
        <v>131</v>
      </c>
      <c r="Q34" s="8">
        <v>3119076</v>
      </c>
      <c r="R34" s="9" t="s">
        <v>135</v>
      </c>
      <c r="S34" s="9" t="s">
        <v>7</v>
      </c>
      <c r="T34" s="10" t="s">
        <v>8</v>
      </c>
      <c r="U34" s="4"/>
      <c r="V34" s="4"/>
      <c r="W34" s="4"/>
      <c r="X34" s="4"/>
      <c r="Y34" s="4"/>
      <c r="Z34" s="4"/>
      <c r="AA34" s="4"/>
    </row>
    <row r="35" spans="1:27" ht="15" hidden="1">
      <c r="A35" s="4"/>
      <c r="B35" s="4"/>
      <c r="C35" s="4"/>
      <c r="D35" s="4"/>
      <c r="E35" s="4"/>
      <c r="F35" s="4"/>
      <c r="G35" s="4"/>
      <c r="H35" s="4"/>
      <c r="I35" s="4"/>
      <c r="J35" s="5">
        <v>3</v>
      </c>
      <c r="K35" s="5" t="str">
        <f t="shared" si="0"/>
        <v>2330 SVEUČILIŠTE U SPLITU - FAKULTET ELEKTROTEHNIKE, STROJARSTVA I BRODOGRADNJE</v>
      </c>
      <c r="L35" s="6">
        <v>2330</v>
      </c>
      <c r="M35" s="7" t="s">
        <v>136</v>
      </c>
      <c r="N35" s="7" t="s">
        <v>129</v>
      </c>
      <c r="O35" s="7" t="s">
        <v>137</v>
      </c>
      <c r="P35" s="7" t="s">
        <v>131</v>
      </c>
      <c r="Q35" s="8">
        <v>3118339</v>
      </c>
      <c r="R35" s="9" t="s">
        <v>138</v>
      </c>
      <c r="S35" s="9" t="s">
        <v>7</v>
      </c>
      <c r="T35" s="10" t="s">
        <v>8</v>
      </c>
      <c r="U35" s="4"/>
      <c r="V35" s="4"/>
      <c r="W35" s="4"/>
      <c r="X35" s="4"/>
      <c r="Y35" s="4"/>
      <c r="Z35" s="4"/>
      <c r="AA35" s="4"/>
    </row>
    <row r="36" spans="1:27" ht="15" hidden="1">
      <c r="A36" s="4"/>
      <c r="B36" s="4"/>
      <c r="C36" s="4"/>
      <c r="D36" s="4"/>
      <c r="E36" s="4"/>
      <c r="F36" s="4"/>
      <c r="G36" s="4"/>
      <c r="H36" s="4"/>
      <c r="I36" s="4"/>
      <c r="J36" s="5">
        <v>4</v>
      </c>
      <c r="K36" s="5" t="str">
        <f t="shared" si="0"/>
        <v>22435 SVEUČILIŠTE U SPLITU - FILOZOFSKI FAKULTET</v>
      </c>
      <c r="L36" s="6">
        <v>22435</v>
      </c>
      <c r="M36" s="7" t="s">
        <v>139</v>
      </c>
      <c r="N36" s="7" t="s">
        <v>129</v>
      </c>
      <c r="O36" s="7" t="s">
        <v>140</v>
      </c>
      <c r="P36" s="7" t="s">
        <v>131</v>
      </c>
      <c r="Q36" s="8">
        <v>1413236</v>
      </c>
      <c r="R36" s="9" t="s">
        <v>141</v>
      </c>
      <c r="S36" s="9" t="s">
        <v>7</v>
      </c>
      <c r="T36" s="10" t="s">
        <v>8</v>
      </c>
      <c r="U36" s="4"/>
      <c r="V36" s="4"/>
      <c r="W36" s="4"/>
      <c r="X36" s="4"/>
      <c r="Y36" s="4"/>
      <c r="Z36" s="4"/>
      <c r="AA36" s="4"/>
    </row>
    <row r="37" spans="1:27" ht="15" hidden="1">
      <c r="A37" s="4"/>
      <c r="B37" s="4"/>
      <c r="C37" s="4"/>
      <c r="D37" s="4"/>
      <c r="E37" s="4"/>
      <c r="F37" s="4"/>
      <c r="G37" s="4"/>
      <c r="H37" s="4"/>
      <c r="I37" s="4"/>
      <c r="J37" s="5">
        <v>5</v>
      </c>
      <c r="K37" s="5" t="str">
        <f t="shared" si="0"/>
        <v>2348 SVEUČILIŠTE U SPLITU - FAKULTET GRAĐEVINARSTVA, ARHITEKTURE I GEODEZIJE</v>
      </c>
      <c r="L37" s="6">
        <v>2348</v>
      </c>
      <c r="M37" s="7" t="s">
        <v>142</v>
      </c>
      <c r="N37" s="7" t="s">
        <v>129</v>
      </c>
      <c r="O37" s="7" t="s">
        <v>143</v>
      </c>
      <c r="P37" s="7" t="s">
        <v>131</v>
      </c>
      <c r="Q37" s="8">
        <v>3149463</v>
      </c>
      <c r="R37" s="9" t="s">
        <v>144</v>
      </c>
      <c r="S37" s="9" t="s">
        <v>7</v>
      </c>
      <c r="T37" s="10" t="s">
        <v>8</v>
      </c>
      <c r="U37" s="4"/>
      <c r="V37" s="4"/>
      <c r="W37" s="4"/>
      <c r="X37" s="4"/>
      <c r="Y37" s="4"/>
      <c r="Z37" s="4"/>
      <c r="AA37" s="4"/>
    </row>
    <row r="38" spans="1:27" ht="15" hidden="1">
      <c r="A38" s="4"/>
      <c r="B38" s="4"/>
      <c r="C38" s="4"/>
      <c r="D38" s="4"/>
      <c r="E38" s="4"/>
      <c r="F38" s="4"/>
      <c r="G38" s="4"/>
      <c r="H38" s="4"/>
      <c r="I38" s="4"/>
      <c r="J38" s="5">
        <v>6</v>
      </c>
      <c r="K38" s="5" t="str">
        <f t="shared" si="0"/>
        <v>2356 SVEUČILIŠTE U SPLITU - KEMIJSKO-TEHNOLOŠKI FAKULTET</v>
      </c>
      <c r="L38" s="6">
        <v>2356</v>
      </c>
      <c r="M38" s="7" t="s">
        <v>145</v>
      </c>
      <c r="N38" s="7" t="s">
        <v>129</v>
      </c>
      <c r="O38" s="7" t="s">
        <v>146</v>
      </c>
      <c r="P38" s="7" t="s">
        <v>131</v>
      </c>
      <c r="Q38" s="8">
        <v>3119068</v>
      </c>
      <c r="R38" s="9" t="s">
        <v>147</v>
      </c>
      <c r="S38" s="9" t="s">
        <v>7</v>
      </c>
      <c r="T38" s="10" t="s">
        <v>8</v>
      </c>
      <c r="U38" s="4"/>
      <c r="V38" s="4"/>
      <c r="W38" s="4"/>
      <c r="X38" s="4"/>
      <c r="Y38" s="4"/>
      <c r="Z38" s="4"/>
      <c r="AA38" s="4"/>
    </row>
    <row r="39" spans="1:27" ht="15" hidden="1">
      <c r="A39" s="4"/>
      <c r="B39" s="4"/>
      <c r="C39" s="4"/>
      <c r="D39" s="4"/>
      <c r="E39" s="4"/>
      <c r="F39" s="4"/>
      <c r="G39" s="4"/>
      <c r="H39" s="4"/>
      <c r="I39" s="4"/>
      <c r="J39" s="5">
        <v>7</v>
      </c>
      <c r="K39" s="5" t="str">
        <f t="shared" si="0"/>
        <v>43773 SVEUČILIŠTE U SPLITU - KINEZIOLOŠKI FAKULTET</v>
      </c>
      <c r="L39" s="6">
        <v>43773</v>
      </c>
      <c r="M39" s="7" t="s">
        <v>148</v>
      </c>
      <c r="N39" s="7" t="s">
        <v>129</v>
      </c>
      <c r="O39" s="7" t="s">
        <v>149</v>
      </c>
      <c r="P39" s="7" t="s">
        <v>131</v>
      </c>
      <c r="Q39" s="8">
        <v>2393255</v>
      </c>
      <c r="R39" s="9" t="s">
        <v>150</v>
      </c>
      <c r="S39" s="9" t="s">
        <v>7</v>
      </c>
      <c r="T39" s="10" t="s">
        <v>8</v>
      </c>
      <c r="U39" s="4"/>
      <c r="V39" s="4"/>
      <c r="W39" s="4"/>
      <c r="X39" s="4"/>
      <c r="Y39" s="4"/>
      <c r="Z39" s="4"/>
      <c r="AA39" s="4"/>
    </row>
    <row r="40" spans="1:27" ht="15" hidden="1">
      <c r="A40" s="4"/>
      <c r="B40" s="4"/>
      <c r="C40" s="4"/>
      <c r="D40" s="4"/>
      <c r="E40" s="4"/>
      <c r="F40" s="4"/>
      <c r="G40" s="4"/>
      <c r="H40" s="4"/>
      <c r="I40" s="4"/>
      <c r="J40" s="5">
        <v>8</v>
      </c>
      <c r="K40" s="5" t="str">
        <f t="shared" si="0"/>
        <v>23368 SVEUČILIŠTE U SPLITU - KATOLIČKI BOGOSLOVNI FAKULTET</v>
      </c>
      <c r="L40" s="54">
        <v>23368</v>
      </c>
      <c r="M40" s="7" t="s">
        <v>151</v>
      </c>
      <c r="N40" s="7" t="s">
        <v>129</v>
      </c>
      <c r="O40" s="7" t="s">
        <v>152</v>
      </c>
      <c r="P40" s="7" t="s">
        <v>131</v>
      </c>
      <c r="Q40" s="8">
        <v>1465643</v>
      </c>
      <c r="R40" s="9">
        <v>36149548625</v>
      </c>
      <c r="S40" s="9" t="s">
        <v>7</v>
      </c>
      <c r="T40" s="10" t="s">
        <v>8</v>
      </c>
      <c r="U40" s="4"/>
      <c r="V40" s="4"/>
      <c r="W40" s="4"/>
      <c r="X40" s="4"/>
      <c r="Y40" s="4"/>
      <c r="Z40" s="4"/>
      <c r="AA40" s="4"/>
    </row>
    <row r="41" spans="1:27" ht="15" hidden="1">
      <c r="A41" s="4"/>
      <c r="B41" s="4"/>
      <c r="C41" s="4"/>
      <c r="D41" s="4"/>
      <c r="E41" s="4"/>
      <c r="F41" s="4"/>
      <c r="G41" s="4"/>
      <c r="H41" s="4"/>
      <c r="I41" s="4"/>
      <c r="J41" s="5">
        <v>9</v>
      </c>
      <c r="K41" s="5" t="str">
        <f t="shared" si="0"/>
        <v>22451 SVEUČILIŠTE U SPLITU - MEDICINSKI FAKULTET</v>
      </c>
      <c r="L41" s="6">
        <v>22451</v>
      </c>
      <c r="M41" s="7" t="s">
        <v>153</v>
      </c>
      <c r="N41" s="7" t="s">
        <v>129</v>
      </c>
      <c r="O41" s="7" t="s">
        <v>154</v>
      </c>
      <c r="P41" s="7" t="s">
        <v>131</v>
      </c>
      <c r="Q41" s="8">
        <v>1315366</v>
      </c>
      <c r="R41" s="9" t="s">
        <v>155</v>
      </c>
      <c r="S41" s="9" t="s">
        <v>7</v>
      </c>
      <c r="T41" s="10" t="s">
        <v>8</v>
      </c>
      <c r="U41" s="4"/>
      <c r="V41" s="4"/>
      <c r="W41" s="4"/>
      <c r="X41" s="4"/>
      <c r="Y41" s="4"/>
      <c r="Z41" s="4"/>
      <c r="AA41" s="4"/>
    </row>
    <row r="42" spans="1:27" ht="15" hidden="1">
      <c r="A42" s="4"/>
      <c r="B42" s="4"/>
      <c r="C42" s="4"/>
      <c r="D42" s="4"/>
      <c r="E42" s="4"/>
      <c r="F42" s="4"/>
      <c r="G42" s="4"/>
      <c r="H42" s="4"/>
      <c r="I42" s="4"/>
      <c r="J42" s="5">
        <v>10</v>
      </c>
      <c r="K42" s="5" t="str">
        <f t="shared" si="0"/>
        <v>22460 SVEUČILIŠTE U SPLITU - POMORSKI FAKULTET</v>
      </c>
      <c r="L42" s="6">
        <v>22460</v>
      </c>
      <c r="M42" s="7" t="s">
        <v>156</v>
      </c>
      <c r="N42" s="7" t="s">
        <v>129</v>
      </c>
      <c r="O42" s="7" t="s">
        <v>157</v>
      </c>
      <c r="P42" s="7" t="s">
        <v>131</v>
      </c>
      <c r="Q42" s="8">
        <v>1406043</v>
      </c>
      <c r="R42" s="9" t="s">
        <v>158</v>
      </c>
      <c r="S42" s="9" t="s">
        <v>7</v>
      </c>
      <c r="T42" s="10" t="s">
        <v>8</v>
      </c>
      <c r="U42" s="4"/>
      <c r="V42" s="4"/>
      <c r="W42" s="4"/>
      <c r="X42" s="4"/>
      <c r="Y42" s="4"/>
      <c r="Z42" s="4"/>
      <c r="AA42" s="4"/>
    </row>
    <row r="43" spans="1:27" ht="15" hidden="1">
      <c r="A43" s="4"/>
      <c r="B43" s="4"/>
      <c r="C43" s="4"/>
      <c r="D43" s="4"/>
      <c r="E43" s="4"/>
      <c r="F43" s="4"/>
      <c r="G43" s="4"/>
      <c r="H43" s="4"/>
      <c r="I43" s="4"/>
      <c r="J43" s="5">
        <v>11</v>
      </c>
      <c r="K43" s="5" t="str">
        <f t="shared" si="0"/>
        <v>2397 SVEUČILIŠTE U SPLITU - PRAVNI FAKULTET</v>
      </c>
      <c r="L43" s="6">
        <v>2397</v>
      </c>
      <c r="M43" s="7" t="s">
        <v>159</v>
      </c>
      <c r="N43" s="7" t="s">
        <v>129</v>
      </c>
      <c r="O43" s="7" t="s">
        <v>160</v>
      </c>
      <c r="P43" s="7" t="s">
        <v>131</v>
      </c>
      <c r="Q43" s="8">
        <v>3118347</v>
      </c>
      <c r="R43" s="9" t="s">
        <v>161</v>
      </c>
      <c r="S43" s="9" t="s">
        <v>7</v>
      </c>
      <c r="T43" s="10" t="s">
        <v>8</v>
      </c>
      <c r="U43" s="4"/>
      <c r="V43" s="4"/>
      <c r="W43" s="4"/>
      <c r="X43" s="4"/>
      <c r="Y43" s="4"/>
      <c r="Z43" s="4"/>
      <c r="AA43" s="4"/>
    </row>
    <row r="44" spans="1:27" ht="15" hidden="1">
      <c r="A44" s="4"/>
      <c r="B44" s="4"/>
      <c r="C44" s="4"/>
      <c r="D44" s="4"/>
      <c r="E44" s="4"/>
      <c r="F44" s="4"/>
      <c r="G44" s="4"/>
      <c r="H44" s="4"/>
      <c r="I44" s="4"/>
      <c r="J44" s="5">
        <v>12</v>
      </c>
      <c r="K44" s="5" t="str">
        <f t="shared" si="0"/>
        <v>2410 SVEUČILIŠTE U SPLITU - PRIRODOSLOVNO - MATEMATIČKI FAKULTET</v>
      </c>
      <c r="L44" s="6">
        <v>2410</v>
      </c>
      <c r="M44" s="7" t="s">
        <v>162</v>
      </c>
      <c r="N44" s="7" t="s">
        <v>129</v>
      </c>
      <c r="O44" s="7" t="s">
        <v>163</v>
      </c>
      <c r="P44" s="7" t="s">
        <v>131</v>
      </c>
      <c r="Q44" s="8">
        <v>3199622</v>
      </c>
      <c r="R44" s="9" t="s">
        <v>164</v>
      </c>
      <c r="S44" s="9" t="s">
        <v>7</v>
      </c>
      <c r="T44" s="10" t="s">
        <v>8</v>
      </c>
      <c r="U44" s="4"/>
      <c r="V44" s="4"/>
      <c r="W44" s="4"/>
      <c r="X44" s="4"/>
      <c r="Y44" s="4"/>
      <c r="Z44" s="4"/>
      <c r="AA44" s="4"/>
    </row>
    <row r="45" spans="1:27" ht="15" hidden="1">
      <c r="A45" s="4"/>
      <c r="B45" s="4"/>
      <c r="C45" s="4"/>
      <c r="D45" s="4"/>
      <c r="E45" s="4"/>
      <c r="F45" s="4"/>
      <c r="G45" s="4"/>
      <c r="H45" s="4"/>
      <c r="I45" s="4"/>
      <c r="J45" s="5">
        <v>13</v>
      </c>
      <c r="K45" s="5" t="str">
        <f t="shared" si="0"/>
        <v>2524 SVEUČILIŠTE U SPLITU - SVEUČILIŠNA KNJIŽNICA</v>
      </c>
      <c r="L45" s="6">
        <v>2524</v>
      </c>
      <c r="M45" s="7" t="s">
        <v>165</v>
      </c>
      <c r="N45" s="7" t="s">
        <v>129</v>
      </c>
      <c r="O45" s="7" t="s">
        <v>166</v>
      </c>
      <c r="P45" s="7" t="s">
        <v>131</v>
      </c>
      <c r="Q45" s="8">
        <v>3118436</v>
      </c>
      <c r="R45" s="9" t="s">
        <v>167</v>
      </c>
      <c r="S45" s="9" t="s">
        <v>7</v>
      </c>
      <c r="T45" s="10" t="s">
        <v>8</v>
      </c>
      <c r="U45" s="4"/>
      <c r="V45" s="4"/>
      <c r="W45" s="4"/>
      <c r="X45" s="4"/>
      <c r="Y45" s="4"/>
      <c r="Z45" s="4"/>
      <c r="AA45" s="4"/>
    </row>
    <row r="46" spans="1:27" ht="15" hidden="1">
      <c r="A46" s="4"/>
      <c r="B46" s="4"/>
      <c r="C46" s="4"/>
      <c r="D46" s="4"/>
      <c r="E46" s="4"/>
      <c r="F46" s="4"/>
      <c r="G46" s="4"/>
      <c r="H46" s="4"/>
      <c r="I46" s="4"/>
      <c r="J46" s="5">
        <v>14</v>
      </c>
      <c r="K46" s="5" t="str">
        <f t="shared" si="0"/>
        <v>22478 SVEUČILIŠTE U SPLITU - UMJETNIČKA AKADEMIJA</v>
      </c>
      <c r="L46" s="6">
        <v>22478</v>
      </c>
      <c r="M46" s="7" t="s">
        <v>168</v>
      </c>
      <c r="N46" s="7" t="s">
        <v>129</v>
      </c>
      <c r="O46" s="7" t="s">
        <v>169</v>
      </c>
      <c r="P46" s="7" t="s">
        <v>131</v>
      </c>
      <c r="Q46" s="8">
        <v>1321358</v>
      </c>
      <c r="R46" s="9" t="s">
        <v>170</v>
      </c>
      <c r="S46" s="9" t="s">
        <v>7</v>
      </c>
      <c r="T46" s="10" t="s">
        <v>8</v>
      </c>
      <c r="U46" s="4"/>
      <c r="V46" s="4"/>
      <c r="W46" s="4"/>
      <c r="X46" s="4"/>
      <c r="Y46" s="4"/>
      <c r="Z46" s="4"/>
      <c r="AA46" s="4"/>
    </row>
    <row r="47" spans="1:27" ht="15" hidden="1">
      <c r="A47" s="4"/>
      <c r="B47" s="4"/>
      <c r="C47" s="4"/>
      <c r="D47" s="4"/>
      <c r="E47" s="4"/>
      <c r="F47" s="4"/>
      <c r="G47" s="4"/>
      <c r="H47" s="4"/>
      <c r="I47" s="4"/>
      <c r="J47" s="5">
        <v>1</v>
      </c>
      <c r="K47" s="5" t="str">
        <f t="shared" si="0"/>
        <v>2436 SVEUČILIŠTE U ZAGREBU</v>
      </c>
      <c r="L47" s="6">
        <v>2436</v>
      </c>
      <c r="M47" s="7" t="s">
        <v>171</v>
      </c>
      <c r="N47" s="7" t="s">
        <v>129</v>
      </c>
      <c r="O47" s="7" t="s">
        <v>172</v>
      </c>
      <c r="P47" s="7" t="s">
        <v>173</v>
      </c>
      <c r="Q47" s="8">
        <v>3211592</v>
      </c>
      <c r="R47" s="9" t="s">
        <v>174</v>
      </c>
      <c r="S47" s="9" t="s">
        <v>7</v>
      </c>
      <c r="T47" s="10" t="s">
        <v>8</v>
      </c>
      <c r="U47" s="4"/>
      <c r="V47" s="4"/>
      <c r="W47" s="4"/>
      <c r="X47" s="4"/>
      <c r="Y47" s="4"/>
      <c r="Z47" s="4"/>
      <c r="AA47" s="4"/>
    </row>
    <row r="48" spans="1:27" ht="15" hidden="1">
      <c r="A48" s="4"/>
      <c r="B48" s="4"/>
      <c r="C48" s="4"/>
      <c r="D48" s="4"/>
      <c r="E48" s="4"/>
      <c r="F48" s="4"/>
      <c r="G48" s="4"/>
      <c r="H48" s="4"/>
      <c r="I48" s="4"/>
      <c r="J48" s="5">
        <v>2</v>
      </c>
      <c r="K48" s="5" t="str">
        <f t="shared" si="0"/>
        <v>1923 SVEUČILIŠTE U ZAGREBU - AGRONOMSKI FAKULTET</v>
      </c>
      <c r="L48" s="6">
        <v>1923</v>
      </c>
      <c r="M48" s="7" t="s">
        <v>175</v>
      </c>
      <c r="N48" s="7" t="s">
        <v>129</v>
      </c>
      <c r="O48" s="7" t="s">
        <v>176</v>
      </c>
      <c r="P48" s="7" t="s">
        <v>173</v>
      </c>
      <c r="Q48" s="8">
        <v>3283097</v>
      </c>
      <c r="R48" s="9" t="s">
        <v>177</v>
      </c>
      <c r="S48" s="9" t="s">
        <v>7</v>
      </c>
      <c r="T48" s="10" t="s">
        <v>8</v>
      </c>
      <c r="U48" s="4"/>
      <c r="V48" s="4"/>
      <c r="W48" s="4"/>
      <c r="X48" s="4"/>
      <c r="Y48" s="4"/>
      <c r="Z48" s="4"/>
      <c r="AA48" s="4"/>
    </row>
    <row r="49" spans="1:27" ht="15" hidden="1">
      <c r="A49" s="4"/>
      <c r="B49" s="4"/>
      <c r="C49" s="4"/>
      <c r="D49" s="4"/>
      <c r="E49" s="4"/>
      <c r="F49" s="4"/>
      <c r="G49" s="4"/>
      <c r="H49" s="4"/>
      <c r="I49" s="4"/>
      <c r="J49" s="5">
        <v>3</v>
      </c>
      <c r="K49" s="5" t="str">
        <f t="shared" si="0"/>
        <v>1974 SVEUČILIŠTE U ZAGREBU - AKADEMIJA DRAMSKE UMJETNOSTI</v>
      </c>
      <c r="L49" s="6">
        <v>1974</v>
      </c>
      <c r="M49" s="7" t="s">
        <v>178</v>
      </c>
      <c r="N49" s="7" t="s">
        <v>129</v>
      </c>
      <c r="O49" s="7" t="s">
        <v>179</v>
      </c>
      <c r="P49" s="7" t="s">
        <v>173</v>
      </c>
      <c r="Q49" s="8">
        <v>3205029</v>
      </c>
      <c r="R49" s="9" t="s">
        <v>180</v>
      </c>
      <c r="S49" s="9" t="s">
        <v>7</v>
      </c>
      <c r="T49" s="10" t="s">
        <v>8</v>
      </c>
      <c r="U49" s="4"/>
      <c r="V49" s="4"/>
      <c r="W49" s="4"/>
      <c r="X49" s="4"/>
      <c r="Y49" s="4"/>
      <c r="Z49" s="4"/>
      <c r="AA49" s="4"/>
    </row>
    <row r="50" spans="1:27" ht="15" hidden="1">
      <c r="A50" s="4"/>
      <c r="B50" s="4"/>
      <c r="C50" s="4"/>
      <c r="D50" s="4"/>
      <c r="E50" s="4"/>
      <c r="F50" s="4"/>
      <c r="G50" s="4"/>
      <c r="H50" s="4"/>
      <c r="I50" s="4"/>
      <c r="J50" s="5">
        <v>4</v>
      </c>
      <c r="K50" s="5" t="str">
        <f t="shared" si="0"/>
        <v>1982 SVEUČILIŠTE U ZAGREBU - AKADEMIJA LIKOVNIH UMJETNOSTI</v>
      </c>
      <c r="L50" s="6">
        <v>1982</v>
      </c>
      <c r="M50" s="7" t="s">
        <v>181</v>
      </c>
      <c r="N50" s="7" t="s">
        <v>129</v>
      </c>
      <c r="O50" s="7" t="s">
        <v>182</v>
      </c>
      <c r="P50" s="7" t="s">
        <v>173</v>
      </c>
      <c r="Q50" s="8">
        <v>3207919</v>
      </c>
      <c r="R50" s="9" t="s">
        <v>183</v>
      </c>
      <c r="S50" s="9" t="s">
        <v>7</v>
      </c>
      <c r="T50" s="10" t="s">
        <v>8</v>
      </c>
      <c r="U50" s="4"/>
      <c r="V50" s="4"/>
      <c r="W50" s="4"/>
      <c r="X50" s="4"/>
      <c r="Y50" s="4"/>
      <c r="Z50" s="4"/>
      <c r="AA50" s="4"/>
    </row>
    <row r="51" spans="1:27" ht="15" hidden="1">
      <c r="A51" s="4"/>
      <c r="B51" s="4"/>
      <c r="C51" s="4"/>
      <c r="D51" s="4"/>
      <c r="E51" s="4"/>
      <c r="F51" s="4"/>
      <c r="G51" s="4"/>
      <c r="H51" s="4"/>
      <c r="I51" s="4"/>
      <c r="J51" s="5">
        <v>5</v>
      </c>
      <c r="K51" s="5" t="str">
        <f t="shared" si="0"/>
        <v xml:space="preserve">1861 SVEUČILIŠTE U ZAGREBU - ARHITEKTONSKI FAKULTET </v>
      </c>
      <c r="L51" s="6">
        <v>1861</v>
      </c>
      <c r="M51" s="7" t="s">
        <v>184</v>
      </c>
      <c r="N51" s="7" t="s">
        <v>129</v>
      </c>
      <c r="O51" s="7" t="s">
        <v>185</v>
      </c>
      <c r="P51" s="7" t="s">
        <v>173</v>
      </c>
      <c r="Q51" s="8">
        <v>3204952</v>
      </c>
      <c r="R51" s="9" t="s">
        <v>186</v>
      </c>
      <c r="S51" s="9" t="s">
        <v>7</v>
      </c>
      <c r="T51" s="10" t="s">
        <v>8</v>
      </c>
      <c r="U51" s="4"/>
      <c r="V51" s="4"/>
      <c r="W51" s="4"/>
      <c r="X51" s="4"/>
      <c r="Y51" s="4"/>
      <c r="Z51" s="4"/>
      <c r="AA51" s="4"/>
    </row>
    <row r="52" spans="1:27" ht="15" hidden="1">
      <c r="A52" s="4"/>
      <c r="B52" s="4"/>
      <c r="C52" s="4"/>
      <c r="D52" s="4"/>
      <c r="E52" s="4"/>
      <c r="F52" s="4"/>
      <c r="G52" s="4"/>
      <c r="H52" s="4"/>
      <c r="I52" s="4"/>
      <c r="J52" s="5">
        <v>6</v>
      </c>
      <c r="K52" s="5" t="str">
        <f t="shared" si="0"/>
        <v xml:space="preserve">1966 SVEUČILIŠTE U ZAGREBU - EDUKACIJSKO-REHABILITACIJSKI FAKULTET </v>
      </c>
      <c r="L52" s="6">
        <v>1966</v>
      </c>
      <c r="M52" s="7" t="s">
        <v>187</v>
      </c>
      <c r="N52" s="7" t="s">
        <v>129</v>
      </c>
      <c r="O52" s="7" t="s">
        <v>188</v>
      </c>
      <c r="P52" s="7" t="s">
        <v>173</v>
      </c>
      <c r="Q52" s="8">
        <v>3219780</v>
      </c>
      <c r="R52" s="9" t="s">
        <v>189</v>
      </c>
      <c r="S52" s="9" t="s">
        <v>7</v>
      </c>
      <c r="T52" s="10" t="s">
        <v>8</v>
      </c>
      <c r="U52" s="4"/>
      <c r="V52" s="4"/>
      <c r="W52" s="4"/>
      <c r="X52" s="4"/>
      <c r="Y52" s="4"/>
      <c r="Z52" s="4"/>
      <c r="AA52" s="4"/>
    </row>
    <row r="53" spans="1:27" ht="15" hidden="1">
      <c r="A53" s="4"/>
      <c r="B53" s="4"/>
      <c r="C53" s="4"/>
      <c r="D53" s="4"/>
      <c r="E53" s="4"/>
      <c r="F53" s="4"/>
      <c r="G53" s="4"/>
      <c r="H53" s="4"/>
      <c r="I53" s="4"/>
      <c r="J53" s="5">
        <v>7</v>
      </c>
      <c r="K53" s="5" t="str">
        <f t="shared" si="0"/>
        <v>1931 SVEUČILIŠTE U ZAGREBU - EKONOMSKI FAKULTET</v>
      </c>
      <c r="L53" s="6">
        <v>1931</v>
      </c>
      <c r="M53" s="7" t="s">
        <v>190</v>
      </c>
      <c r="N53" s="7" t="s">
        <v>129</v>
      </c>
      <c r="O53" s="7" t="s">
        <v>191</v>
      </c>
      <c r="P53" s="7" t="s">
        <v>173</v>
      </c>
      <c r="Q53" s="8">
        <v>3272079</v>
      </c>
      <c r="R53" s="9" t="s">
        <v>192</v>
      </c>
      <c r="S53" s="9" t="s">
        <v>7</v>
      </c>
      <c r="T53" s="10" t="s">
        <v>8</v>
      </c>
      <c r="U53" s="4"/>
      <c r="V53" s="4"/>
      <c r="W53" s="4"/>
      <c r="X53" s="4"/>
      <c r="Y53" s="4"/>
      <c r="Z53" s="4"/>
      <c r="AA53" s="4"/>
    </row>
    <row r="54" spans="1:27" ht="15" hidden="1">
      <c r="A54" s="4"/>
      <c r="B54" s="4"/>
      <c r="C54" s="4"/>
      <c r="D54" s="4"/>
      <c r="E54" s="4"/>
      <c r="F54" s="4"/>
      <c r="G54" s="4"/>
      <c r="H54" s="4"/>
      <c r="I54" s="4"/>
      <c r="J54" s="5">
        <v>8</v>
      </c>
      <c r="K54" s="5" t="str">
        <f t="shared" si="0"/>
        <v>1757 SVEUČILIŠTE U ZAGREBU - FAKULTET ELEKTROTEHNIKE I RAČUNARSTVA</v>
      </c>
      <c r="L54" s="6">
        <v>1757</v>
      </c>
      <c r="M54" s="7" t="s">
        <v>193</v>
      </c>
      <c r="N54" s="7" t="s">
        <v>129</v>
      </c>
      <c r="O54" s="7" t="s">
        <v>194</v>
      </c>
      <c r="P54" s="7" t="s">
        <v>173</v>
      </c>
      <c r="Q54" s="8">
        <v>3276643</v>
      </c>
      <c r="R54" s="9" t="s">
        <v>195</v>
      </c>
      <c r="S54" s="9" t="s">
        <v>7</v>
      </c>
      <c r="T54" s="10" t="s">
        <v>8</v>
      </c>
      <c r="U54" s="4"/>
      <c r="V54" s="4"/>
      <c r="W54" s="4"/>
      <c r="X54" s="4"/>
      <c r="Y54" s="4"/>
      <c r="Z54" s="4"/>
      <c r="AA54" s="4"/>
    </row>
    <row r="55" spans="1:27" ht="15" hidden="1">
      <c r="A55" s="4"/>
      <c r="B55" s="4"/>
      <c r="C55" s="4"/>
      <c r="D55" s="4"/>
      <c r="E55" s="4"/>
      <c r="F55" s="4"/>
      <c r="G55" s="4"/>
      <c r="H55" s="4"/>
      <c r="I55" s="4"/>
      <c r="J55" s="5">
        <v>9</v>
      </c>
      <c r="K55" s="5" t="str">
        <f t="shared" si="0"/>
        <v>6154 SVEUČILIŠTA U ZAGREBU - FAKULTET FILOZOFIJE I RELIGIJSKIH ZNANOSTI</v>
      </c>
      <c r="L55" s="6">
        <v>6154</v>
      </c>
      <c r="M55" s="7" t="s">
        <v>196</v>
      </c>
      <c r="N55" s="7" t="s">
        <v>129</v>
      </c>
      <c r="O55" s="7" t="s">
        <v>197</v>
      </c>
      <c r="P55" s="7" t="s">
        <v>173</v>
      </c>
      <c r="Q55" s="8">
        <v>1235664</v>
      </c>
      <c r="R55" s="9" t="s">
        <v>198</v>
      </c>
      <c r="S55" s="9" t="s">
        <v>7</v>
      </c>
      <c r="T55" s="10" t="s">
        <v>8</v>
      </c>
      <c r="U55" s="4"/>
      <c r="V55" s="4"/>
      <c r="W55" s="4"/>
      <c r="X55" s="4"/>
      <c r="Y55" s="4"/>
      <c r="Z55" s="4"/>
      <c r="AA55" s="4"/>
    </row>
    <row r="56" spans="1:27" ht="15" hidden="1">
      <c r="A56" s="4"/>
      <c r="B56" s="4"/>
      <c r="C56" s="4"/>
      <c r="D56" s="4"/>
      <c r="E56" s="4"/>
      <c r="F56" s="4"/>
      <c r="G56" s="4"/>
      <c r="H56" s="4"/>
      <c r="I56" s="4"/>
      <c r="J56" s="5">
        <v>10</v>
      </c>
      <c r="K56" s="5" t="str">
        <f t="shared" si="0"/>
        <v xml:space="preserve">2135 SVEUČILIŠTE U ZAGREBU - KATOLIČKI BOGOSLOVNI FAKULTET </v>
      </c>
      <c r="L56" s="6">
        <v>2135</v>
      </c>
      <c r="M56" s="7" t="s">
        <v>199</v>
      </c>
      <c r="N56" s="7" t="s">
        <v>129</v>
      </c>
      <c r="O56" s="7" t="s">
        <v>200</v>
      </c>
      <c r="P56" s="7" t="s">
        <v>173</v>
      </c>
      <c r="Q56" s="8">
        <v>3703088</v>
      </c>
      <c r="R56" s="9">
        <v>48987767944</v>
      </c>
      <c r="S56" s="9" t="s">
        <v>7</v>
      </c>
      <c r="T56" s="10" t="s">
        <v>8</v>
      </c>
      <c r="U56" s="4"/>
      <c r="V56" s="4"/>
      <c r="W56" s="4"/>
      <c r="X56" s="4"/>
      <c r="Y56" s="4"/>
      <c r="Z56" s="4"/>
      <c r="AA56" s="4"/>
    </row>
    <row r="57" spans="1:27" ht="15" hidden="1">
      <c r="A57" s="4"/>
      <c r="B57" s="4"/>
      <c r="C57" s="4"/>
      <c r="D57" s="4"/>
      <c r="E57" s="4"/>
      <c r="F57" s="4"/>
      <c r="G57" s="4"/>
      <c r="H57" s="4"/>
      <c r="I57" s="4"/>
      <c r="J57" s="5">
        <v>11</v>
      </c>
      <c r="K57" s="5" t="str">
        <f t="shared" si="0"/>
        <v>1790 SVEUČILIŠTE U ZAGREBU - FAKULTET KEMIJSKOG INŽENJERSTVA I TEHNOLOGIJE</v>
      </c>
      <c r="L57" s="6">
        <v>1790</v>
      </c>
      <c r="M57" s="7" t="s">
        <v>201</v>
      </c>
      <c r="N57" s="7" t="s">
        <v>129</v>
      </c>
      <c r="O57" s="7" t="s">
        <v>202</v>
      </c>
      <c r="P57" s="7" t="s">
        <v>173</v>
      </c>
      <c r="Q57" s="8">
        <v>3250270</v>
      </c>
      <c r="R57" s="9" t="s">
        <v>203</v>
      </c>
      <c r="S57" s="9" t="s">
        <v>7</v>
      </c>
      <c r="T57" s="10" t="s">
        <v>8</v>
      </c>
      <c r="U57" s="4"/>
      <c r="V57" s="4"/>
      <c r="W57" s="4"/>
      <c r="X57" s="4"/>
      <c r="Y57" s="4"/>
      <c r="Z57" s="4"/>
      <c r="AA57" s="4"/>
    </row>
    <row r="58" spans="1:27" ht="15" hidden="1">
      <c r="A58" s="4"/>
      <c r="B58" s="4"/>
      <c r="C58" s="4"/>
      <c r="D58" s="4"/>
      <c r="E58" s="4"/>
      <c r="F58" s="4"/>
      <c r="G58" s="4"/>
      <c r="H58" s="4"/>
      <c r="I58" s="4"/>
      <c r="J58" s="5">
        <v>12</v>
      </c>
      <c r="K58" s="5" t="str">
        <f t="shared" si="0"/>
        <v>1907 SVEUČILIŠTE U ZAGREBU - FAKULTET POLITIČKIH ZNANOSTI</v>
      </c>
      <c r="L58" s="6">
        <v>1907</v>
      </c>
      <c r="M58" s="7" t="s">
        <v>204</v>
      </c>
      <c r="N58" s="7" t="s">
        <v>129</v>
      </c>
      <c r="O58" s="7" t="s">
        <v>205</v>
      </c>
      <c r="P58" s="7" t="s">
        <v>173</v>
      </c>
      <c r="Q58" s="8">
        <v>3270262</v>
      </c>
      <c r="R58" s="9" t="s">
        <v>206</v>
      </c>
      <c r="S58" s="9" t="s">
        <v>7</v>
      </c>
      <c r="T58" s="10" t="s">
        <v>8</v>
      </c>
      <c r="U58" s="4"/>
      <c r="V58" s="4"/>
      <c r="W58" s="4"/>
      <c r="X58" s="4"/>
      <c r="Y58" s="4"/>
      <c r="Z58" s="4"/>
      <c r="AA58" s="4"/>
    </row>
    <row r="59" spans="1:27" ht="15" hidden="1">
      <c r="A59" s="4"/>
      <c r="B59" s="4"/>
      <c r="C59" s="4"/>
      <c r="D59" s="4"/>
      <c r="E59" s="4"/>
      <c r="F59" s="4"/>
      <c r="G59" s="4"/>
      <c r="H59" s="4"/>
      <c r="I59" s="4"/>
      <c r="J59" s="5">
        <v>13</v>
      </c>
      <c r="K59" s="5" t="str">
        <f t="shared" si="0"/>
        <v>1812 SVEUČILIŠTE U ZAGREBU - FAKULTET PROMETNIH ZNANOSTI</v>
      </c>
      <c r="L59" s="6">
        <v>1812</v>
      </c>
      <c r="M59" s="7" t="s">
        <v>207</v>
      </c>
      <c r="N59" s="7" t="s">
        <v>129</v>
      </c>
      <c r="O59" s="7" t="s">
        <v>208</v>
      </c>
      <c r="P59" s="7" t="s">
        <v>173</v>
      </c>
      <c r="Q59" s="8">
        <v>3260771</v>
      </c>
      <c r="R59" s="9" t="s">
        <v>209</v>
      </c>
      <c r="S59" s="9" t="s">
        <v>7</v>
      </c>
      <c r="T59" s="10" t="s">
        <v>8</v>
      </c>
      <c r="U59" s="4"/>
      <c r="V59" s="4"/>
      <c r="W59" s="4"/>
      <c r="X59" s="4"/>
      <c r="Y59" s="4"/>
      <c r="Z59" s="4"/>
      <c r="AA59" s="4"/>
    </row>
    <row r="60" spans="1:27" ht="15" hidden="1">
      <c r="A60" s="4"/>
      <c r="B60" s="4"/>
      <c r="C60" s="4"/>
      <c r="D60" s="4"/>
      <c r="E60" s="4"/>
      <c r="F60" s="4"/>
      <c r="G60" s="4"/>
      <c r="H60" s="4"/>
      <c r="I60" s="4"/>
      <c r="J60" s="5">
        <v>14</v>
      </c>
      <c r="K60" s="5" t="str">
        <f t="shared" si="0"/>
        <v>1829 SVEUČILIŠTE U ZAGREBU - FAKULTET STROJARSTVA I BRODOGRADNJE</v>
      </c>
      <c r="L60" s="6">
        <v>1829</v>
      </c>
      <c r="M60" s="7" t="s">
        <v>210</v>
      </c>
      <c r="N60" s="7" t="s">
        <v>129</v>
      </c>
      <c r="O60" s="7" t="s">
        <v>211</v>
      </c>
      <c r="P60" s="7" t="s">
        <v>173</v>
      </c>
      <c r="Q60" s="8">
        <v>3276546</v>
      </c>
      <c r="R60" s="9" t="s">
        <v>212</v>
      </c>
      <c r="S60" s="9" t="s">
        <v>7</v>
      </c>
      <c r="T60" s="10" t="s">
        <v>8</v>
      </c>
      <c r="U60" s="4"/>
      <c r="V60" s="4"/>
      <c r="W60" s="4"/>
      <c r="X60" s="4"/>
      <c r="Y60" s="4"/>
      <c r="Z60" s="4"/>
      <c r="AA60" s="4"/>
    </row>
    <row r="61" spans="1:27" ht="15" hidden="1">
      <c r="A61" s="4"/>
      <c r="B61" s="4"/>
      <c r="C61" s="4"/>
      <c r="D61" s="4"/>
      <c r="E61" s="4"/>
      <c r="F61" s="4"/>
      <c r="G61" s="4"/>
      <c r="H61" s="4"/>
      <c r="I61" s="4"/>
      <c r="J61" s="5">
        <v>15</v>
      </c>
      <c r="K61" s="5" t="str">
        <f t="shared" si="0"/>
        <v xml:space="preserve">2014 SVEUČILIŠTE U ZAGREBU - FARMACEUTSKO-BIOKEMIJSKI FAKULTET </v>
      </c>
      <c r="L61" s="6">
        <v>2014</v>
      </c>
      <c r="M61" s="7" t="s">
        <v>213</v>
      </c>
      <c r="N61" s="7" t="s">
        <v>129</v>
      </c>
      <c r="O61" s="7" t="s">
        <v>214</v>
      </c>
      <c r="P61" s="7" t="s">
        <v>173</v>
      </c>
      <c r="Q61" s="8">
        <v>3205037</v>
      </c>
      <c r="R61" s="9" t="s">
        <v>215</v>
      </c>
      <c r="S61" s="9" t="s">
        <v>7</v>
      </c>
      <c r="T61" s="10" t="s">
        <v>8</v>
      </c>
      <c r="U61" s="4"/>
      <c r="V61" s="4"/>
      <c r="W61" s="4"/>
      <c r="X61" s="4"/>
      <c r="Y61" s="4"/>
      <c r="Z61" s="4"/>
      <c r="AA61" s="4"/>
    </row>
    <row r="62" spans="1:27" ht="15" hidden="1">
      <c r="A62" s="4"/>
      <c r="B62" s="4"/>
      <c r="C62" s="4"/>
      <c r="D62" s="4"/>
      <c r="E62" s="4"/>
      <c r="F62" s="4"/>
      <c r="G62" s="4"/>
      <c r="H62" s="4"/>
      <c r="I62" s="4"/>
      <c r="J62" s="5">
        <v>16</v>
      </c>
      <c r="K62" s="5" t="str">
        <f t="shared" si="0"/>
        <v>1958 SVEUČILIŠTE U ZAGREBU - FILOZOFSKI FAKULTET</v>
      </c>
      <c r="L62" s="6">
        <v>1958</v>
      </c>
      <c r="M62" s="7" t="s">
        <v>216</v>
      </c>
      <c r="N62" s="7" t="s">
        <v>129</v>
      </c>
      <c r="O62" s="7" t="s">
        <v>217</v>
      </c>
      <c r="P62" s="7" t="s">
        <v>173</v>
      </c>
      <c r="Q62" s="8">
        <v>3254852</v>
      </c>
      <c r="R62" s="9" t="s">
        <v>218</v>
      </c>
      <c r="S62" s="9" t="s">
        <v>7</v>
      </c>
      <c r="T62" s="10" t="s">
        <v>8</v>
      </c>
      <c r="U62" s="4"/>
      <c r="V62" s="4"/>
      <c r="W62" s="4"/>
      <c r="X62" s="4"/>
      <c r="Y62" s="4"/>
      <c r="Z62" s="4"/>
      <c r="AA62" s="4"/>
    </row>
    <row r="63" spans="1:27" ht="15" hidden="1">
      <c r="A63" s="4"/>
      <c r="B63" s="4"/>
      <c r="C63" s="4"/>
      <c r="D63" s="4"/>
      <c r="E63" s="4"/>
      <c r="F63" s="4"/>
      <c r="G63" s="4"/>
      <c r="H63" s="4"/>
      <c r="I63" s="4"/>
      <c r="J63" s="5">
        <v>17</v>
      </c>
      <c r="K63" s="5" t="str">
        <f t="shared" si="0"/>
        <v>1853 SVEUČILIŠTE U ZAGREBU - GEODETSKI FAKULTET</v>
      </c>
      <c r="L63" s="6">
        <v>1853</v>
      </c>
      <c r="M63" s="7" t="s">
        <v>219</v>
      </c>
      <c r="N63" s="7" t="s">
        <v>129</v>
      </c>
      <c r="O63" s="7" t="s">
        <v>220</v>
      </c>
      <c r="P63" s="7" t="s">
        <v>173</v>
      </c>
      <c r="Q63" s="8">
        <v>3204987</v>
      </c>
      <c r="R63" s="9" t="s">
        <v>221</v>
      </c>
      <c r="S63" s="9" t="s">
        <v>7</v>
      </c>
      <c r="T63" s="10" t="s">
        <v>8</v>
      </c>
      <c r="U63" s="4"/>
      <c r="V63" s="4"/>
      <c r="W63" s="4"/>
      <c r="X63" s="4"/>
      <c r="Y63" s="4"/>
      <c r="Z63" s="4"/>
      <c r="AA63" s="4"/>
    </row>
    <row r="64" spans="1:27" ht="15" hidden="1">
      <c r="A64" s="4"/>
      <c r="B64" s="4"/>
      <c r="C64" s="4"/>
      <c r="D64" s="4"/>
      <c r="E64" s="4"/>
      <c r="F64" s="4"/>
      <c r="G64" s="4"/>
      <c r="H64" s="4"/>
      <c r="I64" s="4"/>
      <c r="J64" s="5">
        <v>18</v>
      </c>
      <c r="K64" s="5" t="str">
        <f t="shared" si="0"/>
        <v>2102 SVEUČILIŠTE U ZAGREBU - GEOTEHNIČKI FAKULTET</v>
      </c>
      <c r="L64" s="6">
        <v>2102</v>
      </c>
      <c r="M64" s="7" t="s">
        <v>222</v>
      </c>
      <c r="N64" s="7" t="s">
        <v>129</v>
      </c>
      <c r="O64" s="7" t="s">
        <v>223</v>
      </c>
      <c r="P64" s="7" t="s">
        <v>224</v>
      </c>
      <c r="Q64" s="8">
        <v>3042316</v>
      </c>
      <c r="R64" s="9" t="s">
        <v>225</v>
      </c>
      <c r="S64" s="9" t="s">
        <v>7</v>
      </c>
      <c r="T64" s="10" t="s">
        <v>8</v>
      </c>
      <c r="U64" s="4"/>
      <c r="V64" s="4"/>
      <c r="W64" s="4"/>
      <c r="X64" s="4"/>
      <c r="Y64" s="4"/>
      <c r="Z64" s="4"/>
      <c r="AA64" s="4"/>
    </row>
    <row r="65" spans="1:27" ht="15" hidden="1">
      <c r="A65" s="4"/>
      <c r="B65" s="4"/>
      <c r="C65" s="4"/>
      <c r="D65" s="4"/>
      <c r="E65" s="4"/>
      <c r="F65" s="4"/>
      <c r="G65" s="4"/>
      <c r="H65" s="4"/>
      <c r="I65" s="4"/>
      <c r="J65" s="5">
        <v>19</v>
      </c>
      <c r="K65" s="5" t="str">
        <f t="shared" si="0"/>
        <v>1837 SVEUČILIŠTE U ZAGREBU - GRAĐEVINSKI FAKULTET</v>
      </c>
      <c r="L65" s="6">
        <v>1837</v>
      </c>
      <c r="M65" s="7" t="s">
        <v>226</v>
      </c>
      <c r="N65" s="7" t="s">
        <v>129</v>
      </c>
      <c r="O65" s="7" t="s">
        <v>227</v>
      </c>
      <c r="P65" s="7" t="s">
        <v>173</v>
      </c>
      <c r="Q65" s="8">
        <v>3227120</v>
      </c>
      <c r="R65" s="9" t="s">
        <v>228</v>
      </c>
      <c r="S65" s="9" t="s">
        <v>7</v>
      </c>
      <c r="T65" s="10" t="s">
        <v>8</v>
      </c>
      <c r="U65" s="4"/>
      <c r="V65" s="4"/>
      <c r="W65" s="4"/>
      <c r="X65" s="4"/>
      <c r="Y65" s="4"/>
      <c r="Z65" s="4"/>
      <c r="AA65" s="4"/>
    </row>
    <row r="66" spans="1:27" ht="15" hidden="1">
      <c r="A66" s="4"/>
      <c r="B66" s="4"/>
      <c r="C66" s="4"/>
      <c r="D66" s="4"/>
      <c r="E66" s="4"/>
      <c r="F66" s="4"/>
      <c r="G66" s="4"/>
      <c r="H66" s="4"/>
      <c r="I66" s="4"/>
      <c r="J66" s="5">
        <v>20</v>
      </c>
      <c r="K66" s="5" t="str">
        <f t="shared" ref="K66:K89" si="1">L66&amp;" "&amp;M66</f>
        <v>2080 SVEUČILIŠTE U ZAGREBU - GRAFIČKI FAKULTET</v>
      </c>
      <c r="L66" s="6">
        <v>2080</v>
      </c>
      <c r="M66" s="7" t="s">
        <v>229</v>
      </c>
      <c r="N66" s="7" t="s">
        <v>129</v>
      </c>
      <c r="O66" s="7" t="s">
        <v>230</v>
      </c>
      <c r="P66" s="7" t="s">
        <v>173</v>
      </c>
      <c r="Q66" s="8">
        <v>3219763</v>
      </c>
      <c r="R66" s="9" t="s">
        <v>231</v>
      </c>
      <c r="S66" s="9" t="s">
        <v>7</v>
      </c>
      <c r="T66" s="10" t="s">
        <v>8</v>
      </c>
      <c r="U66" s="4"/>
      <c r="V66" s="4"/>
      <c r="W66" s="4"/>
      <c r="X66" s="4"/>
      <c r="Y66" s="4"/>
      <c r="Z66" s="4"/>
      <c r="AA66" s="4"/>
    </row>
    <row r="67" spans="1:27" ht="15" hidden="1">
      <c r="A67" s="4"/>
      <c r="B67" s="4"/>
      <c r="C67" s="4"/>
      <c r="D67" s="4"/>
      <c r="E67" s="4"/>
      <c r="F67" s="4"/>
      <c r="G67" s="4"/>
      <c r="H67" s="4"/>
      <c r="I67" s="4"/>
      <c r="J67" s="5">
        <v>21</v>
      </c>
      <c r="K67" s="5" t="str">
        <f t="shared" si="1"/>
        <v>2006 SVEUČILIŠTE U ZAGREBU - KINEZIOLOŠKI FAKULTET</v>
      </c>
      <c r="L67" s="6">
        <v>2006</v>
      </c>
      <c r="M67" s="7" t="s">
        <v>232</v>
      </c>
      <c r="N67" s="7" t="s">
        <v>129</v>
      </c>
      <c r="O67" s="7" t="s">
        <v>233</v>
      </c>
      <c r="P67" s="7" t="s">
        <v>173</v>
      </c>
      <c r="Q67" s="8">
        <v>3274080</v>
      </c>
      <c r="R67" s="9" t="s">
        <v>234</v>
      </c>
      <c r="S67" s="9" t="s">
        <v>7</v>
      </c>
      <c r="T67" s="10" t="s">
        <v>8</v>
      </c>
      <c r="U67" s="4"/>
      <c r="V67" s="4"/>
      <c r="W67" s="4"/>
      <c r="X67" s="4"/>
      <c r="Y67" s="4"/>
      <c r="Z67" s="4"/>
      <c r="AA67" s="4"/>
    </row>
    <row r="68" spans="1:27" ht="15" hidden="1">
      <c r="A68" s="4"/>
      <c r="B68" s="4"/>
      <c r="C68" s="4"/>
      <c r="D68" s="4"/>
      <c r="E68" s="4"/>
      <c r="F68" s="4"/>
      <c r="G68" s="4"/>
      <c r="H68" s="4"/>
      <c r="I68" s="4"/>
      <c r="J68" s="5">
        <v>22</v>
      </c>
      <c r="K68" s="5" t="str">
        <f t="shared" si="1"/>
        <v>1888 SVEUČILIŠTE U ZAGREBU - MEDICINSKI FAKULTET</v>
      </c>
      <c r="L68" s="6">
        <v>1888</v>
      </c>
      <c r="M68" s="7" t="s">
        <v>235</v>
      </c>
      <c r="N68" s="7" t="s">
        <v>129</v>
      </c>
      <c r="O68" s="7" t="s">
        <v>236</v>
      </c>
      <c r="P68" s="7" t="s">
        <v>173</v>
      </c>
      <c r="Q68" s="8">
        <v>3270211</v>
      </c>
      <c r="R68" s="9" t="s">
        <v>237</v>
      </c>
      <c r="S68" s="9" t="s">
        <v>7</v>
      </c>
      <c r="T68" s="10" t="s">
        <v>8</v>
      </c>
      <c r="U68" s="4"/>
      <c r="V68" s="4"/>
      <c r="W68" s="4"/>
      <c r="X68" s="4"/>
      <c r="Y68" s="4"/>
      <c r="Z68" s="4"/>
      <c r="AA68" s="4"/>
    </row>
    <row r="69" spans="1:27" ht="15" hidden="1">
      <c r="A69" s="4"/>
      <c r="B69" s="4"/>
      <c r="C69" s="4"/>
      <c r="D69" s="4"/>
      <c r="E69" s="4"/>
      <c r="F69" s="4"/>
      <c r="G69" s="4"/>
      <c r="H69" s="4"/>
      <c r="I69" s="4"/>
      <c r="J69" s="5">
        <v>23</v>
      </c>
      <c r="K69" s="5" t="str">
        <f t="shared" si="1"/>
        <v>2071 SVEUČILIŠTE U ZAGREBU - METALURŠKI FAKULTET SISAK</v>
      </c>
      <c r="L69" s="6">
        <v>2071</v>
      </c>
      <c r="M69" s="7" t="s">
        <v>238</v>
      </c>
      <c r="N69" s="7" t="s">
        <v>129</v>
      </c>
      <c r="O69" s="7" t="s">
        <v>239</v>
      </c>
      <c r="P69" s="7" t="s">
        <v>240</v>
      </c>
      <c r="Q69" s="8">
        <v>3313786</v>
      </c>
      <c r="R69" s="9" t="s">
        <v>241</v>
      </c>
      <c r="S69" s="9" t="s">
        <v>7</v>
      </c>
      <c r="T69" s="10" t="s">
        <v>8</v>
      </c>
      <c r="U69" s="4"/>
      <c r="V69" s="4"/>
      <c r="W69" s="4"/>
      <c r="X69" s="4"/>
      <c r="Y69" s="4"/>
      <c r="Z69" s="4"/>
      <c r="AA69" s="4"/>
    </row>
    <row r="70" spans="1:27" ht="15" hidden="1">
      <c r="A70" s="4"/>
      <c r="B70" s="4"/>
      <c r="C70" s="4"/>
      <c r="D70" s="4"/>
      <c r="E70" s="4"/>
      <c r="F70" s="4"/>
      <c r="G70" s="4"/>
      <c r="H70" s="4"/>
      <c r="I70" s="4"/>
      <c r="J70" s="5">
        <v>24</v>
      </c>
      <c r="K70" s="5" t="str">
        <f t="shared" si="1"/>
        <v>1999 SVEUČILIŠTE U ZAGREBU - MUZIČKA AKADEMIJA</v>
      </c>
      <c r="L70" s="6">
        <v>1999</v>
      </c>
      <c r="M70" s="7" t="s">
        <v>242</v>
      </c>
      <c r="N70" s="7" t="s">
        <v>129</v>
      </c>
      <c r="O70" s="7" t="s">
        <v>243</v>
      </c>
      <c r="P70" s="7" t="s">
        <v>173</v>
      </c>
      <c r="Q70" s="8">
        <v>3205002</v>
      </c>
      <c r="R70" s="9" t="s">
        <v>244</v>
      </c>
      <c r="S70" s="9" t="s">
        <v>7</v>
      </c>
      <c r="T70" s="10" t="s">
        <v>8</v>
      </c>
      <c r="U70" s="4"/>
      <c r="V70" s="4"/>
      <c r="W70" s="4"/>
      <c r="X70" s="4"/>
      <c r="Y70" s="4"/>
      <c r="Z70" s="4"/>
      <c r="AA70" s="4"/>
    </row>
    <row r="71" spans="1:27" ht="15" hidden="1">
      <c r="A71" s="4"/>
      <c r="B71" s="4"/>
      <c r="C71" s="4"/>
      <c r="D71" s="4"/>
      <c r="E71" s="4"/>
      <c r="F71" s="4"/>
      <c r="G71" s="4"/>
      <c r="H71" s="4"/>
      <c r="I71" s="4"/>
      <c r="J71" s="5">
        <v>25</v>
      </c>
      <c r="K71" s="5" t="str">
        <f t="shared" si="1"/>
        <v>1915 SVEUČILIŠTE U ZAGREBU - PRAVNI FAKULTET</v>
      </c>
      <c r="L71" s="6">
        <v>1915</v>
      </c>
      <c r="M71" s="7" t="s">
        <v>245</v>
      </c>
      <c r="N71" s="7" t="s">
        <v>129</v>
      </c>
      <c r="O71" s="7" t="s">
        <v>246</v>
      </c>
      <c r="P71" s="7" t="s">
        <v>173</v>
      </c>
      <c r="Q71" s="8">
        <v>3225909</v>
      </c>
      <c r="R71" s="9" t="s">
        <v>247</v>
      </c>
      <c r="S71" s="9" t="s">
        <v>7</v>
      </c>
      <c r="T71" s="10" t="s">
        <v>8</v>
      </c>
      <c r="U71" s="4"/>
      <c r="V71" s="4"/>
      <c r="W71" s="4"/>
      <c r="X71" s="4"/>
      <c r="Y71" s="4"/>
      <c r="Z71" s="4"/>
      <c r="AA71" s="4"/>
    </row>
    <row r="72" spans="1:27" ht="15" hidden="1">
      <c r="A72" s="4"/>
      <c r="B72" s="4"/>
      <c r="C72" s="4"/>
      <c r="D72" s="4"/>
      <c r="E72" s="4"/>
      <c r="F72" s="4"/>
      <c r="G72" s="4"/>
      <c r="H72" s="4"/>
      <c r="I72" s="4"/>
      <c r="J72" s="5">
        <v>26</v>
      </c>
      <c r="K72" s="5" t="str">
        <f t="shared" si="1"/>
        <v>1845 SVEUČILIŠTE U ZAGREBU - PREHRAMBENO BIOTEHNOLOŠKI FAKULTET</v>
      </c>
      <c r="L72" s="6">
        <v>1845</v>
      </c>
      <c r="M72" s="7" t="s">
        <v>248</v>
      </c>
      <c r="N72" s="7" t="s">
        <v>129</v>
      </c>
      <c r="O72" s="7" t="s">
        <v>249</v>
      </c>
      <c r="P72" s="7" t="s">
        <v>173</v>
      </c>
      <c r="Q72" s="8">
        <v>3207102</v>
      </c>
      <c r="R72" s="9" t="s">
        <v>250</v>
      </c>
      <c r="S72" s="9" t="s">
        <v>7</v>
      </c>
      <c r="T72" s="10" t="s">
        <v>8</v>
      </c>
      <c r="U72" s="4"/>
      <c r="V72" s="4"/>
      <c r="W72" s="4"/>
      <c r="X72" s="4"/>
      <c r="Y72" s="4"/>
      <c r="Z72" s="4"/>
      <c r="AA72" s="4"/>
    </row>
    <row r="73" spans="1:27" ht="15" hidden="1">
      <c r="A73" s="4"/>
      <c r="B73" s="4"/>
      <c r="C73" s="4"/>
      <c r="D73" s="4"/>
      <c r="E73" s="4"/>
      <c r="F73" s="4"/>
      <c r="G73" s="4"/>
      <c r="H73" s="4"/>
      <c r="I73" s="4"/>
      <c r="J73" s="5">
        <v>27</v>
      </c>
      <c r="K73" s="5" t="str">
        <f t="shared" si="1"/>
        <v>1781 SVEUČILIŠTE U ZAGREBU - PRIRODOSLOVNO-MATEMATIČKI FAKULTET</v>
      </c>
      <c r="L73" s="6">
        <v>1781</v>
      </c>
      <c r="M73" s="7" t="s">
        <v>251</v>
      </c>
      <c r="N73" s="7" t="s">
        <v>129</v>
      </c>
      <c r="O73" s="7" t="s">
        <v>252</v>
      </c>
      <c r="P73" s="7" t="s">
        <v>173</v>
      </c>
      <c r="Q73" s="8">
        <v>3270149</v>
      </c>
      <c r="R73" s="9" t="s">
        <v>253</v>
      </c>
      <c r="S73" s="9" t="s">
        <v>7</v>
      </c>
      <c r="T73" s="10" t="s">
        <v>8</v>
      </c>
      <c r="U73" s="4"/>
      <c r="V73" s="4"/>
      <c r="W73" s="4"/>
      <c r="X73" s="4"/>
      <c r="Y73" s="4"/>
      <c r="Z73" s="4"/>
      <c r="AA73" s="4"/>
    </row>
    <row r="74" spans="1:27" ht="15" hidden="1">
      <c r="A74" s="4"/>
      <c r="B74" s="4"/>
      <c r="C74" s="4"/>
      <c r="D74" s="4"/>
      <c r="E74" s="4"/>
      <c r="F74" s="4"/>
      <c r="G74" s="4"/>
      <c r="H74" s="4"/>
      <c r="I74" s="4"/>
      <c r="J74" s="5">
        <v>28</v>
      </c>
      <c r="K74" s="5" t="str">
        <f t="shared" si="1"/>
        <v>2047 SVEUČILIŠTE U ZAGREBU - RUDARSKO-GEOLOŠKO-NAFTNI FAKULTET</v>
      </c>
      <c r="L74" s="6">
        <v>2047</v>
      </c>
      <c r="M74" s="7" t="s">
        <v>254</v>
      </c>
      <c r="N74" s="7" t="s">
        <v>129</v>
      </c>
      <c r="O74" s="7" t="s">
        <v>255</v>
      </c>
      <c r="P74" s="7" t="s">
        <v>173</v>
      </c>
      <c r="Q74" s="8">
        <v>3207005</v>
      </c>
      <c r="R74" s="9" t="s">
        <v>256</v>
      </c>
      <c r="S74" s="9" t="s">
        <v>7</v>
      </c>
      <c r="T74" s="10" t="s">
        <v>8</v>
      </c>
      <c r="U74" s="4"/>
      <c r="V74" s="4"/>
      <c r="W74" s="4"/>
      <c r="X74" s="4"/>
      <c r="Y74" s="4"/>
      <c r="Z74" s="4"/>
      <c r="AA74" s="4"/>
    </row>
    <row r="75" spans="1:27" ht="15" hidden="1">
      <c r="A75" s="4"/>
      <c r="B75" s="4"/>
      <c r="C75" s="4"/>
      <c r="D75" s="4"/>
      <c r="E75" s="4"/>
      <c r="F75" s="4"/>
      <c r="G75" s="4"/>
      <c r="H75" s="4"/>
      <c r="I75" s="4"/>
      <c r="J75" s="5">
        <v>29</v>
      </c>
      <c r="K75" s="5" t="str">
        <f t="shared" si="1"/>
        <v>1870 SVEUČILIŠTE U ZAGREBU - STOMATOLOŠKI FAKULTET</v>
      </c>
      <c r="L75" s="6">
        <v>1870</v>
      </c>
      <c r="M75" s="7" t="s">
        <v>257</v>
      </c>
      <c r="N75" s="7" t="s">
        <v>129</v>
      </c>
      <c r="O75" s="7" t="s">
        <v>258</v>
      </c>
      <c r="P75" s="7" t="s">
        <v>173</v>
      </c>
      <c r="Q75" s="8">
        <v>3204995</v>
      </c>
      <c r="R75" s="9" t="s">
        <v>259</v>
      </c>
      <c r="S75" s="9" t="s">
        <v>7</v>
      </c>
      <c r="T75" s="10" t="s">
        <v>8</v>
      </c>
      <c r="U75" s="4"/>
      <c r="V75" s="4"/>
      <c r="W75" s="4"/>
      <c r="X75" s="4"/>
      <c r="Y75" s="4"/>
      <c r="Z75" s="4"/>
      <c r="AA75" s="4"/>
    </row>
    <row r="76" spans="1:27" ht="15" hidden="1">
      <c r="A76" s="4"/>
      <c r="B76" s="4"/>
      <c r="C76" s="4"/>
      <c r="D76" s="4"/>
      <c r="E76" s="4"/>
      <c r="F76" s="4"/>
      <c r="G76" s="4"/>
      <c r="H76" s="4"/>
      <c r="I76" s="4"/>
      <c r="J76" s="5">
        <v>30</v>
      </c>
      <c r="K76" s="5" t="str">
        <f t="shared" si="1"/>
        <v>1896 SVEUČILIŠTE U ZAGREBU - ŠUMARSKI FAKULTET</v>
      </c>
      <c r="L76" s="6">
        <v>1896</v>
      </c>
      <c r="M76" s="7" t="s">
        <v>260</v>
      </c>
      <c r="N76" s="7" t="s">
        <v>129</v>
      </c>
      <c r="O76" s="7" t="s">
        <v>261</v>
      </c>
      <c r="P76" s="7" t="s">
        <v>173</v>
      </c>
      <c r="Q76" s="8">
        <v>3281485</v>
      </c>
      <c r="R76" s="9" t="s">
        <v>262</v>
      </c>
      <c r="S76" s="9" t="s">
        <v>7</v>
      </c>
      <c r="T76" s="10" t="s">
        <v>8</v>
      </c>
      <c r="U76" s="4"/>
      <c r="V76" s="4"/>
      <c r="W76" s="4"/>
      <c r="X76" s="4"/>
      <c r="Y76" s="4"/>
      <c r="Z76" s="4"/>
      <c r="AA76" s="4"/>
    </row>
    <row r="77" spans="1:27" ht="15" hidden="1">
      <c r="A77" s="4"/>
      <c r="B77" s="4"/>
      <c r="C77" s="4"/>
      <c r="D77" s="4"/>
      <c r="E77" s="4"/>
      <c r="F77" s="4"/>
      <c r="G77" s="4"/>
      <c r="H77" s="4"/>
      <c r="I77" s="4"/>
      <c r="J77" s="5">
        <v>31</v>
      </c>
      <c r="K77" s="5" t="str">
        <f t="shared" si="1"/>
        <v>1804 SVEUČILIŠTE U ZAGREBU - TEKSTILNO TEHNOLOŠKI FAKULTET</v>
      </c>
      <c r="L77" s="6">
        <v>1804</v>
      </c>
      <c r="M77" s="7" t="s">
        <v>263</v>
      </c>
      <c r="N77" s="7" t="s">
        <v>129</v>
      </c>
      <c r="O77" s="7" t="s">
        <v>264</v>
      </c>
      <c r="P77" s="7" t="s">
        <v>173</v>
      </c>
      <c r="Q77" s="8">
        <v>3207064</v>
      </c>
      <c r="R77" s="9" t="s">
        <v>265</v>
      </c>
      <c r="S77" s="9" t="s">
        <v>7</v>
      </c>
      <c r="T77" s="10" t="s">
        <v>8</v>
      </c>
      <c r="U77" s="4"/>
      <c r="V77" s="4"/>
      <c r="W77" s="4"/>
      <c r="X77" s="4"/>
      <c r="Y77" s="4"/>
      <c r="Z77" s="4"/>
      <c r="AA77" s="4"/>
    </row>
    <row r="78" spans="1:27" ht="15" hidden="1">
      <c r="A78" s="4"/>
      <c r="B78" s="4"/>
      <c r="C78" s="4"/>
      <c r="D78" s="4"/>
      <c r="E78" s="4"/>
      <c r="F78" s="4"/>
      <c r="G78" s="4"/>
      <c r="H78" s="4"/>
      <c r="I78" s="4"/>
      <c r="J78" s="5">
        <v>32</v>
      </c>
      <c r="K78" s="5" t="str">
        <f t="shared" si="1"/>
        <v>1940 SVEUČILIŠTE U ZAGREBU - UČITELJSKI FAKULTET</v>
      </c>
      <c r="L78" s="6">
        <v>1940</v>
      </c>
      <c r="M78" s="7" t="s">
        <v>266</v>
      </c>
      <c r="N78" s="7" t="s">
        <v>129</v>
      </c>
      <c r="O78" s="7" t="s">
        <v>267</v>
      </c>
      <c r="P78" s="7" t="s">
        <v>173</v>
      </c>
      <c r="Q78" s="8">
        <v>1422545</v>
      </c>
      <c r="R78" s="9" t="s">
        <v>268</v>
      </c>
      <c r="S78" s="9" t="s">
        <v>7</v>
      </c>
      <c r="T78" s="10" t="s">
        <v>8</v>
      </c>
      <c r="U78" s="4"/>
      <c r="V78" s="4"/>
      <c r="W78" s="4"/>
      <c r="X78" s="4"/>
      <c r="Y78" s="4"/>
      <c r="Z78" s="4"/>
      <c r="AA78" s="4"/>
    </row>
    <row r="79" spans="1:27" ht="15" hidden="1">
      <c r="A79" s="4"/>
      <c r="B79" s="4"/>
      <c r="C79" s="4"/>
      <c r="D79" s="4"/>
      <c r="E79" s="4"/>
      <c r="F79" s="4"/>
      <c r="G79" s="4"/>
      <c r="H79" s="4"/>
      <c r="I79" s="4"/>
      <c r="J79" s="5">
        <v>33</v>
      </c>
      <c r="K79" s="5" t="str">
        <f t="shared" si="1"/>
        <v>2022 SVEUČILIŠTE U ZAGREBU - VETERINARSKI FAKULTET</v>
      </c>
      <c r="L79" s="6">
        <v>2022</v>
      </c>
      <c r="M79" s="7" t="s">
        <v>269</v>
      </c>
      <c r="N79" s="7" t="s">
        <v>129</v>
      </c>
      <c r="O79" s="7" t="s">
        <v>270</v>
      </c>
      <c r="P79" s="7" t="s">
        <v>173</v>
      </c>
      <c r="Q79" s="8">
        <v>3225755</v>
      </c>
      <c r="R79" s="9" t="s">
        <v>271</v>
      </c>
      <c r="S79" s="9" t="s">
        <v>7</v>
      </c>
      <c r="T79" s="10" t="s">
        <v>8</v>
      </c>
      <c r="U79" s="4"/>
      <c r="V79" s="4"/>
      <c r="W79" s="4"/>
      <c r="X79" s="4"/>
      <c r="Y79" s="4"/>
      <c r="Z79" s="4"/>
      <c r="AA79" s="4"/>
    </row>
    <row r="80" spans="1:27" ht="15" hidden="1">
      <c r="A80" s="4"/>
      <c r="B80" s="4"/>
      <c r="C80" s="4"/>
      <c r="D80" s="4"/>
      <c r="E80" s="4"/>
      <c r="F80" s="4"/>
      <c r="G80" s="4"/>
      <c r="H80" s="4"/>
      <c r="I80" s="4"/>
      <c r="J80" s="5">
        <v>34</v>
      </c>
      <c r="K80" s="5" t="str">
        <f t="shared" si="1"/>
        <v>2063 FAKULTET ORGANIZACIJE I INFORMATIKE U VARAŽDINU</v>
      </c>
      <c r="L80" s="6">
        <v>2063</v>
      </c>
      <c r="M80" s="7" t="s">
        <v>272</v>
      </c>
      <c r="N80" s="7" t="s">
        <v>129</v>
      </c>
      <c r="O80" s="7" t="s">
        <v>273</v>
      </c>
      <c r="P80" s="7" t="s">
        <v>224</v>
      </c>
      <c r="Q80" s="8">
        <v>3006107</v>
      </c>
      <c r="R80" s="9" t="s">
        <v>274</v>
      </c>
      <c r="S80" s="9" t="s">
        <v>7</v>
      </c>
      <c r="T80" s="10" t="s">
        <v>8</v>
      </c>
      <c r="U80" s="4"/>
      <c r="V80" s="4"/>
      <c r="W80" s="4"/>
      <c r="X80" s="4"/>
      <c r="Y80" s="4"/>
      <c r="Z80" s="4"/>
      <c r="AA80" s="4"/>
    </row>
    <row r="81" spans="1:27" ht="15" hidden="1">
      <c r="A81" s="4"/>
      <c r="B81" s="4"/>
      <c r="C81" s="4"/>
      <c r="D81" s="4"/>
      <c r="E81" s="4"/>
      <c r="F81" s="4"/>
      <c r="G81" s="4"/>
      <c r="H81" s="4"/>
      <c r="I81" s="4"/>
      <c r="J81" s="5">
        <v>1</v>
      </c>
      <c r="K81" s="5" t="str">
        <f t="shared" si="1"/>
        <v>43749 MEĐIMURSKO VELEUČILIŠTE U ČAKOVCU</v>
      </c>
      <c r="L81" s="6">
        <v>43749</v>
      </c>
      <c r="M81" s="7" t="s">
        <v>275</v>
      </c>
      <c r="N81" s="7" t="s">
        <v>276</v>
      </c>
      <c r="O81" s="7" t="s">
        <v>277</v>
      </c>
      <c r="P81" s="7" t="s">
        <v>278</v>
      </c>
      <c r="Q81" s="8">
        <v>2382512</v>
      </c>
      <c r="R81" s="9" t="s">
        <v>279</v>
      </c>
      <c r="S81" s="9" t="s">
        <v>7</v>
      </c>
      <c r="T81" s="10" t="s">
        <v>8</v>
      </c>
      <c r="U81" s="4"/>
      <c r="V81" s="4"/>
      <c r="W81" s="4"/>
      <c r="X81" s="4"/>
      <c r="Y81" s="4"/>
      <c r="Z81" s="4"/>
      <c r="AA81" s="4"/>
    </row>
    <row r="82" spans="1:27" ht="15" hidden="1">
      <c r="A82" s="4"/>
      <c r="B82" s="4"/>
      <c r="C82" s="4"/>
      <c r="D82" s="4"/>
      <c r="E82" s="4"/>
      <c r="F82" s="4"/>
      <c r="G82" s="4"/>
      <c r="H82" s="4"/>
      <c r="I82" s="4"/>
      <c r="J82" s="5">
        <v>2</v>
      </c>
      <c r="K82" s="5" t="str">
        <f t="shared" si="1"/>
        <v>22427 TEHNIČKO VELEUČILIŠTE U ZAGREBU</v>
      </c>
      <c r="L82" s="6">
        <v>22427</v>
      </c>
      <c r="M82" s="7" t="s">
        <v>280</v>
      </c>
      <c r="N82" s="7" t="s">
        <v>276</v>
      </c>
      <c r="O82" s="7" t="s">
        <v>281</v>
      </c>
      <c r="P82" s="7" t="s">
        <v>173</v>
      </c>
      <c r="Q82" s="8">
        <v>1398270</v>
      </c>
      <c r="R82" s="9" t="s">
        <v>282</v>
      </c>
      <c r="S82" s="9" t="s">
        <v>7</v>
      </c>
      <c r="T82" s="10" t="s">
        <v>8</v>
      </c>
      <c r="U82" s="4"/>
      <c r="V82" s="4"/>
      <c r="W82" s="4"/>
      <c r="X82" s="4"/>
      <c r="Y82" s="4"/>
      <c r="Z82" s="4"/>
      <c r="AA82" s="4"/>
    </row>
    <row r="83" spans="1:27" ht="15" hidden="1">
      <c r="A83" s="4"/>
      <c r="B83" s="4"/>
      <c r="C83" s="4"/>
      <c r="D83" s="4"/>
      <c r="E83" s="4"/>
      <c r="F83" s="4"/>
      <c r="G83" s="4"/>
      <c r="H83" s="4"/>
      <c r="I83" s="4"/>
      <c r="J83" s="5">
        <v>3</v>
      </c>
      <c r="K83" s="5" t="str">
        <f t="shared" si="1"/>
        <v>38446 VELEUČILIŠTE LAVOSLAV RUŽIČKA U VUKOVARU</v>
      </c>
      <c r="L83" s="6">
        <v>38446</v>
      </c>
      <c r="M83" s="7" t="s">
        <v>283</v>
      </c>
      <c r="N83" s="7" t="s">
        <v>276</v>
      </c>
      <c r="O83" s="7" t="s">
        <v>284</v>
      </c>
      <c r="P83" s="7" t="s">
        <v>285</v>
      </c>
      <c r="Q83" s="8">
        <v>1970828</v>
      </c>
      <c r="R83" s="9" t="s">
        <v>286</v>
      </c>
      <c r="S83" s="9" t="s">
        <v>7</v>
      </c>
      <c r="T83" s="10" t="s">
        <v>8</v>
      </c>
      <c r="U83" s="4"/>
      <c r="V83" s="4"/>
      <c r="W83" s="4"/>
      <c r="X83" s="4"/>
      <c r="Y83" s="4"/>
      <c r="Z83" s="4"/>
      <c r="AA83" s="4"/>
    </row>
    <row r="84" spans="1:27" ht="15" hidden="1">
      <c r="A84" s="4"/>
      <c r="B84" s="4"/>
      <c r="C84" s="4"/>
      <c r="D84" s="4"/>
      <c r="E84" s="4"/>
      <c r="F84" s="4"/>
      <c r="G84" s="4"/>
      <c r="H84" s="4"/>
      <c r="I84" s="4"/>
      <c r="J84" s="5">
        <v>4</v>
      </c>
      <c r="K84" s="5" t="str">
        <f t="shared" si="1"/>
        <v>38438 VELEUČILIŠTE MARKO MARULIĆ U KNINU</v>
      </c>
      <c r="L84" s="6">
        <v>38438</v>
      </c>
      <c r="M84" s="7" t="s">
        <v>287</v>
      </c>
      <c r="N84" s="7" t="s">
        <v>276</v>
      </c>
      <c r="O84" s="55" t="s">
        <v>288</v>
      </c>
      <c r="P84" s="55" t="s">
        <v>289</v>
      </c>
      <c r="Q84" s="8">
        <v>1963813</v>
      </c>
      <c r="R84" s="9" t="s">
        <v>290</v>
      </c>
      <c r="S84" s="9" t="s">
        <v>7</v>
      </c>
      <c r="T84" s="10" t="s">
        <v>8</v>
      </c>
      <c r="U84" s="4"/>
      <c r="V84" s="4"/>
      <c r="W84" s="4"/>
      <c r="X84" s="4"/>
      <c r="Y84" s="4"/>
      <c r="Z84" s="4"/>
      <c r="AA84" s="4"/>
    </row>
    <row r="85" spans="1:27" ht="15" hidden="1">
      <c r="A85" s="4"/>
      <c r="B85" s="4"/>
      <c r="C85" s="4"/>
      <c r="D85" s="4"/>
      <c r="E85" s="4"/>
      <c r="F85" s="4"/>
      <c r="G85" s="4"/>
      <c r="H85" s="4"/>
      <c r="I85" s="4"/>
      <c r="J85" s="5">
        <v>5</v>
      </c>
      <c r="K85" s="5" t="str">
        <f t="shared" si="1"/>
        <v>41185 VELEUČILIŠTE NIKOLA TESLA U GOSPIĆU</v>
      </c>
      <c r="L85" s="6">
        <v>41185</v>
      </c>
      <c r="M85" s="7" t="s">
        <v>291</v>
      </c>
      <c r="N85" s="7" t="s">
        <v>276</v>
      </c>
      <c r="O85" s="7" t="s">
        <v>292</v>
      </c>
      <c r="P85" s="7" t="s">
        <v>293</v>
      </c>
      <c r="Q85" s="8">
        <v>2103133</v>
      </c>
      <c r="R85" s="9" t="s">
        <v>294</v>
      </c>
      <c r="S85" s="9" t="s">
        <v>7</v>
      </c>
      <c r="T85" s="10" t="s">
        <v>8</v>
      </c>
      <c r="U85" s="4"/>
      <c r="V85" s="4"/>
      <c r="W85" s="4"/>
      <c r="X85" s="4"/>
      <c r="Y85" s="4"/>
      <c r="Z85" s="4"/>
      <c r="AA85" s="4"/>
    </row>
    <row r="86" spans="1:27" ht="15" hidden="1">
      <c r="A86" s="4"/>
      <c r="B86" s="4"/>
      <c r="C86" s="4"/>
      <c r="D86" s="4"/>
      <c r="E86" s="4"/>
      <c r="F86" s="4"/>
      <c r="G86" s="4"/>
      <c r="H86" s="4"/>
      <c r="I86" s="4"/>
      <c r="J86" s="5">
        <v>6</v>
      </c>
      <c r="K86" s="5" t="str">
        <f t="shared" si="1"/>
        <v>21053 VELEUČILIŠTE U KARLOVCU</v>
      </c>
      <c r="L86" s="6">
        <v>21053</v>
      </c>
      <c r="M86" s="7" t="s">
        <v>295</v>
      </c>
      <c r="N86" s="7" t="s">
        <v>276</v>
      </c>
      <c r="O86" s="7" t="s">
        <v>296</v>
      </c>
      <c r="P86" s="7" t="s">
        <v>297</v>
      </c>
      <c r="Q86" s="8">
        <v>1286030</v>
      </c>
      <c r="R86" s="9" t="s">
        <v>298</v>
      </c>
      <c r="S86" s="9" t="s">
        <v>7</v>
      </c>
      <c r="T86" s="10" t="s">
        <v>8</v>
      </c>
      <c r="U86" s="4"/>
      <c r="V86" s="4"/>
      <c r="W86" s="4"/>
      <c r="X86" s="4"/>
      <c r="Y86" s="4"/>
      <c r="Z86" s="4"/>
      <c r="AA86" s="4"/>
    </row>
    <row r="87" spans="1:27" ht="15" hidden="1">
      <c r="A87" s="4"/>
      <c r="B87" s="4"/>
      <c r="C87" s="4"/>
      <c r="D87" s="4"/>
      <c r="E87" s="4"/>
      <c r="F87" s="4"/>
      <c r="G87" s="4"/>
      <c r="H87" s="4"/>
      <c r="I87" s="4"/>
      <c r="J87" s="5">
        <v>7</v>
      </c>
      <c r="K87" s="5" t="str">
        <f t="shared" si="1"/>
        <v>22398 VELEUČILIŠTE U POŽEGI</v>
      </c>
      <c r="L87" s="6">
        <v>22398</v>
      </c>
      <c r="M87" s="7" t="s">
        <v>299</v>
      </c>
      <c r="N87" s="7" t="s">
        <v>276</v>
      </c>
      <c r="O87" s="7" t="s">
        <v>300</v>
      </c>
      <c r="P87" s="7" t="s">
        <v>301</v>
      </c>
      <c r="Q87" s="8">
        <v>1395521</v>
      </c>
      <c r="R87" s="9" t="s">
        <v>302</v>
      </c>
      <c r="S87" s="9" t="s">
        <v>7</v>
      </c>
      <c r="T87" s="10" t="s">
        <v>8</v>
      </c>
      <c r="U87" s="4"/>
      <c r="V87" s="4"/>
      <c r="W87" s="4"/>
      <c r="X87" s="4"/>
      <c r="Y87" s="4"/>
      <c r="Z87" s="4"/>
      <c r="AA87" s="4"/>
    </row>
    <row r="88" spans="1:27" ht="15" hidden="1">
      <c r="A88" s="4"/>
      <c r="B88" s="4"/>
      <c r="C88" s="4"/>
      <c r="D88" s="4"/>
      <c r="E88" s="4"/>
      <c r="F88" s="4"/>
      <c r="G88" s="4"/>
      <c r="H88" s="4"/>
      <c r="I88" s="4"/>
      <c r="J88" s="5">
        <v>8</v>
      </c>
      <c r="K88" s="5" t="str">
        <f t="shared" si="1"/>
        <v>22494 VELEUČILIŠTE U RIJECI</v>
      </c>
      <c r="L88" s="6">
        <v>22494</v>
      </c>
      <c r="M88" s="7" t="s">
        <v>303</v>
      </c>
      <c r="N88" s="7" t="s">
        <v>276</v>
      </c>
      <c r="O88" s="7" t="s">
        <v>304</v>
      </c>
      <c r="P88" s="7" t="s">
        <v>85</v>
      </c>
      <c r="Q88" s="8">
        <v>1387332</v>
      </c>
      <c r="R88" s="9" t="s">
        <v>305</v>
      </c>
      <c r="S88" s="9" t="s">
        <v>7</v>
      </c>
      <c r="T88" s="10" t="s">
        <v>8</v>
      </c>
      <c r="U88" s="4"/>
      <c r="V88" s="4"/>
      <c r="W88" s="4"/>
      <c r="X88" s="4"/>
      <c r="Y88" s="4"/>
      <c r="Z88" s="4"/>
      <c r="AA88" s="4"/>
    </row>
    <row r="89" spans="1:27" ht="15" hidden="1">
      <c r="A89" s="4"/>
      <c r="B89" s="4"/>
      <c r="C89" s="4"/>
      <c r="D89" s="4"/>
      <c r="E89" s="4"/>
      <c r="F89" s="4"/>
      <c r="G89" s="4"/>
      <c r="H89" s="4"/>
      <c r="I89" s="4"/>
      <c r="J89" s="5">
        <v>9</v>
      </c>
      <c r="K89" s="5" t="str">
        <f t="shared" si="1"/>
        <v>41337 VELEUČILIŠTE U SLAVONSKOM BRODU</v>
      </c>
      <c r="L89" s="6">
        <v>41337</v>
      </c>
      <c r="M89" s="7" t="s">
        <v>306</v>
      </c>
      <c r="N89" s="7" t="s">
        <v>276</v>
      </c>
      <c r="O89" s="7" t="s">
        <v>307</v>
      </c>
      <c r="P89" s="7" t="s">
        <v>46</v>
      </c>
      <c r="Q89" s="8">
        <v>2152622</v>
      </c>
      <c r="R89" s="9" t="s">
        <v>308</v>
      </c>
      <c r="S89" s="9" t="s">
        <v>7</v>
      </c>
      <c r="T89" s="10" t="s">
        <v>8</v>
      </c>
      <c r="U89" s="4"/>
      <c r="V89" s="4"/>
      <c r="W89" s="4"/>
      <c r="X89" s="4"/>
      <c r="Y89" s="4"/>
      <c r="Z89" s="4"/>
      <c r="AA89" s="4"/>
    </row>
    <row r="90" spans="1:27" ht="15" hidden="1">
      <c r="A90" s="4"/>
      <c r="B90" s="4"/>
      <c r="C90" s="4"/>
      <c r="D90" s="4"/>
      <c r="E90" s="4"/>
      <c r="F90" s="4"/>
      <c r="G90" s="4"/>
      <c r="H90" s="4"/>
      <c r="I90" s="4"/>
      <c r="J90" s="5">
        <v>10</v>
      </c>
      <c r="K90" s="5" t="str">
        <f>L90&amp;" "&amp;M90</f>
        <v>22824 VELEUČILIŠTE U ŠIBENIKU</v>
      </c>
      <c r="L90" s="6">
        <v>22824</v>
      </c>
      <c r="M90" s="7" t="s">
        <v>309</v>
      </c>
      <c r="N90" s="7" t="s">
        <v>276</v>
      </c>
      <c r="O90" s="7" t="s">
        <v>310</v>
      </c>
      <c r="P90" s="7" t="s">
        <v>311</v>
      </c>
      <c r="Q90" s="8">
        <v>2100673</v>
      </c>
      <c r="R90" s="9" t="s">
        <v>312</v>
      </c>
      <c r="S90" s="9" t="s">
        <v>7</v>
      </c>
      <c r="T90" s="10" t="s">
        <v>8</v>
      </c>
      <c r="U90" s="4"/>
      <c r="V90" s="4"/>
      <c r="W90" s="4"/>
      <c r="X90" s="4"/>
      <c r="Y90" s="4"/>
      <c r="Z90" s="4"/>
      <c r="AA90" s="4"/>
    </row>
    <row r="91" spans="1:27" ht="15" hidden="1">
      <c r="A91" s="4"/>
      <c r="B91" s="4"/>
      <c r="C91" s="4"/>
      <c r="D91" s="4"/>
      <c r="E91" s="4"/>
      <c r="F91" s="4"/>
      <c r="G91" s="4"/>
      <c r="H91" s="4"/>
      <c r="I91" s="4"/>
      <c r="J91" s="1" t="s">
        <v>313</v>
      </c>
      <c r="K91" s="5" t="str">
        <f>L91&amp;" "&amp;M91</f>
        <v xml:space="preserve"> VELEUČILIŠTE HRVATSKO ZAGORJE</v>
      </c>
      <c r="M91" s="1" t="s">
        <v>314</v>
      </c>
      <c r="N91" s="7" t="s">
        <v>276</v>
      </c>
      <c r="S91" s="9" t="s">
        <v>7</v>
      </c>
      <c r="T91" s="10" t="s">
        <v>8</v>
      </c>
      <c r="U91" s="4"/>
      <c r="V91" s="4"/>
      <c r="W91" s="4"/>
      <c r="X91" s="4"/>
      <c r="Y91" s="4"/>
      <c r="Z91" s="4"/>
      <c r="AA91" s="4"/>
    </row>
    <row r="92" spans="1:27" ht="15" hidden="1">
      <c r="A92" s="4"/>
      <c r="B92" s="4"/>
      <c r="C92" s="4"/>
      <c r="D92" s="4"/>
      <c r="E92" s="4"/>
      <c r="F92" s="4"/>
      <c r="G92" s="4"/>
      <c r="H92" s="4"/>
      <c r="I92" s="4"/>
      <c r="J92" s="5">
        <v>11</v>
      </c>
      <c r="K92" s="5" t="str">
        <f>L92&amp;" "&amp;M92</f>
        <v>42993 VISOKA ŠKOLA ZA MENEDŽMENT U TURIZMU I INFORMATICI</v>
      </c>
      <c r="L92" s="6">
        <v>42993</v>
      </c>
      <c r="M92" s="7" t="s">
        <v>315</v>
      </c>
      <c r="N92" s="7" t="s">
        <v>276</v>
      </c>
      <c r="O92" s="7" t="s">
        <v>316</v>
      </c>
      <c r="P92" s="7" t="s">
        <v>317</v>
      </c>
      <c r="Q92" s="8">
        <v>2282208</v>
      </c>
      <c r="R92" s="9" t="s">
        <v>318</v>
      </c>
      <c r="S92" s="9" t="s">
        <v>7</v>
      </c>
      <c r="T92" s="10" t="s">
        <v>8</v>
      </c>
      <c r="U92" s="4"/>
      <c r="V92" s="4"/>
      <c r="W92" s="4"/>
      <c r="X92" s="4"/>
      <c r="Y92" s="4"/>
      <c r="Z92" s="4"/>
      <c r="AA92" s="4"/>
    </row>
    <row r="93" spans="1:27" ht="15" hidden="1">
      <c r="A93" s="4"/>
      <c r="B93" s="4"/>
      <c r="C93" s="4"/>
      <c r="D93" s="4"/>
      <c r="E93" s="4"/>
      <c r="F93" s="4"/>
      <c r="G93" s="4"/>
      <c r="H93" s="4"/>
      <c r="I93" s="4"/>
      <c r="J93" s="5">
        <v>12</v>
      </c>
      <c r="K93" s="5" t="str">
        <f>L93&amp;" "&amp;M93</f>
        <v>22371 VISOKO GOSPODARSKO UČILIŠTE U KRIŽEVCIMA</v>
      </c>
      <c r="L93" s="6">
        <v>22371</v>
      </c>
      <c r="M93" s="7" t="s">
        <v>319</v>
      </c>
      <c r="N93" s="7" t="s">
        <v>276</v>
      </c>
      <c r="O93" s="7" t="s">
        <v>320</v>
      </c>
      <c r="P93" s="7" t="s">
        <v>321</v>
      </c>
      <c r="Q93" s="8">
        <v>1411942</v>
      </c>
      <c r="R93" s="9" t="s">
        <v>322</v>
      </c>
      <c r="S93" s="9" t="s">
        <v>7</v>
      </c>
      <c r="T93" s="10" t="s">
        <v>8</v>
      </c>
      <c r="U93" s="4"/>
      <c r="V93" s="4"/>
      <c r="W93" s="4"/>
      <c r="X93" s="4"/>
      <c r="Y93" s="4"/>
      <c r="Z93" s="4"/>
      <c r="AA93" s="4"/>
    </row>
    <row r="94" spans="1:27" ht="15" hidden="1">
      <c r="A94" s="4"/>
      <c r="B94" s="4"/>
      <c r="C94" s="4"/>
      <c r="D94" s="4"/>
      <c r="E94" s="4"/>
      <c r="F94" s="4"/>
      <c r="G94" s="4"/>
      <c r="H94" s="4"/>
      <c r="I94" s="4"/>
      <c r="J94" s="5">
        <v>13</v>
      </c>
      <c r="K94" s="5" t="str">
        <f>L94&amp;" "&amp;M94</f>
        <v>22832 ZDRAVSTVENO VELEUČILIŠTE</v>
      </c>
      <c r="L94" s="6">
        <v>22832</v>
      </c>
      <c r="M94" s="7" t="s">
        <v>323</v>
      </c>
      <c r="N94" s="7" t="s">
        <v>276</v>
      </c>
      <c r="O94" s="7" t="s">
        <v>324</v>
      </c>
      <c r="P94" s="7" t="s">
        <v>173</v>
      </c>
      <c r="Q94" s="8">
        <v>1274597</v>
      </c>
      <c r="R94" s="9" t="s">
        <v>325</v>
      </c>
      <c r="S94" s="9" t="s">
        <v>7</v>
      </c>
      <c r="T94" s="10" t="s">
        <v>8</v>
      </c>
      <c r="U94" s="4"/>
      <c r="V94" s="4"/>
      <c r="W94" s="4"/>
      <c r="X94" s="4"/>
      <c r="Y94" s="4"/>
      <c r="Z94" s="4"/>
      <c r="AA94" s="4"/>
    </row>
    <row r="95" spans="1:27" ht="15" hidden="1">
      <c r="A95" s="4"/>
      <c r="B95" s="4"/>
      <c r="C95" s="4"/>
      <c r="D95" s="4"/>
      <c r="E95" s="4"/>
      <c r="F95" s="4"/>
      <c r="G95" s="4"/>
      <c r="H95" s="4"/>
      <c r="I95" s="4"/>
      <c r="J95" s="5">
        <v>1</v>
      </c>
      <c r="K95" s="5" t="str">
        <f t="shared" ref="K95:K129" si="2">L95&amp;" "&amp;M95</f>
        <v>2918 EKONOMSKI INSTITUT ZAGREB</v>
      </c>
      <c r="L95" s="6">
        <v>2918</v>
      </c>
      <c r="M95" s="7" t="s">
        <v>326</v>
      </c>
      <c r="N95" s="7" t="s">
        <v>276</v>
      </c>
      <c r="O95" s="7" t="s">
        <v>327</v>
      </c>
      <c r="P95" s="7" t="s">
        <v>173</v>
      </c>
      <c r="Q95" s="8">
        <v>3219925</v>
      </c>
      <c r="R95" s="9" t="s">
        <v>328</v>
      </c>
      <c r="S95" s="9" t="s">
        <v>329</v>
      </c>
      <c r="T95" s="10" t="s">
        <v>330</v>
      </c>
      <c r="U95" s="4"/>
      <c r="V95" s="4"/>
      <c r="W95" s="4"/>
      <c r="X95" s="4"/>
      <c r="Y95" s="4"/>
      <c r="Z95" s="4"/>
      <c r="AA95" s="4"/>
    </row>
    <row r="96" spans="1:27" ht="15" hidden="1">
      <c r="A96" s="4"/>
      <c r="B96" s="4"/>
      <c r="C96" s="4"/>
      <c r="D96" s="4"/>
      <c r="E96" s="4"/>
      <c r="F96" s="4"/>
      <c r="G96" s="4"/>
      <c r="H96" s="4"/>
      <c r="I96" s="4"/>
      <c r="J96" s="5">
        <v>2</v>
      </c>
      <c r="K96" s="5" t="str">
        <f t="shared" si="2"/>
        <v>2934 HRVATSKI INSTITUT ZA POVIJEST</v>
      </c>
      <c r="L96" s="6">
        <v>2934</v>
      </c>
      <c r="M96" s="7" t="s">
        <v>331</v>
      </c>
      <c r="N96" s="7" t="s">
        <v>276</v>
      </c>
      <c r="O96" s="7" t="s">
        <v>332</v>
      </c>
      <c r="P96" s="7" t="s">
        <v>173</v>
      </c>
      <c r="Q96" s="8">
        <v>3207153</v>
      </c>
      <c r="R96" s="9" t="s">
        <v>333</v>
      </c>
      <c r="S96" s="9" t="s">
        <v>329</v>
      </c>
      <c r="T96" s="10" t="s">
        <v>330</v>
      </c>
      <c r="U96" s="4"/>
      <c r="V96" s="4"/>
      <c r="W96" s="4"/>
      <c r="X96" s="4"/>
      <c r="Y96" s="4"/>
      <c r="Z96" s="4"/>
      <c r="AA96" s="4"/>
    </row>
    <row r="97" spans="1:27" ht="15" hidden="1">
      <c r="A97" s="4"/>
      <c r="B97" s="4"/>
      <c r="C97" s="4"/>
      <c r="D97" s="4"/>
      <c r="E97" s="4"/>
      <c r="F97" s="4"/>
      <c r="G97" s="4"/>
      <c r="H97" s="4"/>
      <c r="I97" s="4"/>
      <c r="J97" s="5">
        <v>3</v>
      </c>
      <c r="K97" s="5" t="str">
        <f t="shared" si="2"/>
        <v>2983 HRVATSKI VETERINARSKI INSTITUT</v>
      </c>
      <c r="L97" s="6">
        <v>2983</v>
      </c>
      <c r="M97" s="7" t="s">
        <v>334</v>
      </c>
      <c r="N97" s="7" t="s">
        <v>276</v>
      </c>
      <c r="O97" s="7" t="s">
        <v>335</v>
      </c>
      <c r="P97" s="7" t="s">
        <v>173</v>
      </c>
      <c r="Q97" s="8">
        <v>3274098</v>
      </c>
      <c r="R97" s="9" t="s">
        <v>336</v>
      </c>
      <c r="S97" s="9" t="s">
        <v>329</v>
      </c>
      <c r="T97" s="10" t="s">
        <v>330</v>
      </c>
      <c r="U97" s="4"/>
      <c r="V97" s="4"/>
      <c r="W97" s="4"/>
      <c r="X97" s="4"/>
      <c r="Y97" s="4"/>
      <c r="Z97" s="4"/>
      <c r="AA97" s="4"/>
    </row>
    <row r="98" spans="1:27" ht="15" hidden="1">
      <c r="A98" s="4"/>
      <c r="B98" s="4"/>
      <c r="C98" s="4"/>
      <c r="D98" s="4"/>
      <c r="E98" s="4"/>
      <c r="F98" s="4"/>
      <c r="G98" s="4"/>
      <c r="H98" s="4"/>
      <c r="I98" s="4"/>
      <c r="J98" s="5">
        <v>4</v>
      </c>
      <c r="K98" s="5" t="str">
        <f t="shared" si="2"/>
        <v>3105 INSTITUT DRUŠTVENIH ZNANOSTI IVO PILAR</v>
      </c>
      <c r="L98" s="6">
        <v>3105</v>
      </c>
      <c r="M98" s="7" t="s">
        <v>337</v>
      </c>
      <c r="N98" s="7" t="s">
        <v>276</v>
      </c>
      <c r="O98" s="7" t="s">
        <v>338</v>
      </c>
      <c r="P98" s="7" t="s">
        <v>173</v>
      </c>
      <c r="Q98" s="8">
        <v>3793028</v>
      </c>
      <c r="R98" s="9" t="s">
        <v>339</v>
      </c>
      <c r="S98" s="9" t="s">
        <v>329</v>
      </c>
      <c r="T98" s="10" t="s">
        <v>330</v>
      </c>
      <c r="U98" s="4"/>
      <c r="V98" s="4"/>
      <c r="W98" s="4"/>
      <c r="X98" s="4"/>
      <c r="Y98" s="4"/>
      <c r="Z98" s="4"/>
      <c r="AA98" s="4"/>
    </row>
    <row r="99" spans="1:27" ht="15" hidden="1">
      <c r="A99" s="4"/>
      <c r="B99" s="4"/>
      <c r="C99" s="4"/>
      <c r="D99" s="4"/>
      <c r="E99" s="4"/>
      <c r="F99" s="4"/>
      <c r="G99" s="4"/>
      <c r="H99" s="4"/>
      <c r="I99" s="4"/>
      <c r="J99" s="5">
        <v>5</v>
      </c>
      <c r="K99" s="5" t="str">
        <f t="shared" si="2"/>
        <v>3041 INSTITUT RUĐER BOŠKOVIĆ</v>
      </c>
      <c r="L99" s="6">
        <v>3041</v>
      </c>
      <c r="M99" s="7" t="s">
        <v>340</v>
      </c>
      <c r="N99" s="7" t="s">
        <v>276</v>
      </c>
      <c r="O99" s="7" t="s">
        <v>341</v>
      </c>
      <c r="P99" s="7" t="s">
        <v>173</v>
      </c>
      <c r="Q99" s="8">
        <v>3270289</v>
      </c>
      <c r="R99" s="9" t="s">
        <v>342</v>
      </c>
      <c r="S99" s="9" t="s">
        <v>329</v>
      </c>
      <c r="T99" s="10" t="s">
        <v>330</v>
      </c>
      <c r="U99" s="4"/>
      <c r="V99" s="4"/>
      <c r="W99" s="4"/>
      <c r="X99" s="4"/>
      <c r="Y99" s="4"/>
      <c r="Z99" s="4"/>
      <c r="AA99" s="4"/>
    </row>
    <row r="100" spans="1:27" ht="15" hidden="1">
      <c r="A100" s="4"/>
      <c r="B100" s="4"/>
      <c r="C100" s="4"/>
      <c r="D100" s="4"/>
      <c r="E100" s="4"/>
      <c r="F100" s="4"/>
      <c r="G100" s="4"/>
      <c r="H100" s="4"/>
      <c r="I100" s="4"/>
      <c r="J100" s="5">
        <v>6</v>
      </c>
      <c r="K100" s="5" t="str">
        <f t="shared" si="2"/>
        <v>3113 INSTITUT ZA ANTROPOLOGIJU</v>
      </c>
      <c r="L100" s="6">
        <v>3113</v>
      </c>
      <c r="M100" s="7" t="s">
        <v>343</v>
      </c>
      <c r="N100" s="7" t="s">
        <v>276</v>
      </c>
      <c r="O100" s="7" t="s">
        <v>344</v>
      </c>
      <c r="P100" s="7" t="s">
        <v>173</v>
      </c>
      <c r="Q100" s="8">
        <v>3817121</v>
      </c>
      <c r="R100" s="9" t="s">
        <v>345</v>
      </c>
      <c r="S100" s="9" t="s">
        <v>329</v>
      </c>
      <c r="T100" s="10" t="s">
        <v>330</v>
      </c>
      <c r="U100" s="4"/>
      <c r="V100" s="4"/>
      <c r="W100" s="4"/>
      <c r="X100" s="4"/>
      <c r="Y100" s="4"/>
      <c r="Z100" s="4"/>
      <c r="AA100" s="4"/>
    </row>
    <row r="101" spans="1:27" ht="15" hidden="1">
      <c r="A101" s="4"/>
      <c r="B101" s="4"/>
      <c r="C101" s="4"/>
      <c r="D101" s="4"/>
      <c r="E101" s="4"/>
      <c r="F101" s="4"/>
      <c r="G101" s="4"/>
      <c r="H101" s="4"/>
      <c r="I101" s="4"/>
      <c r="J101" s="5">
        <v>7</v>
      </c>
      <c r="K101" s="5" t="str">
        <f t="shared" si="2"/>
        <v>3121 INSTITUT ZA ARHEOLOGIJU</v>
      </c>
      <c r="L101" s="6">
        <v>3121</v>
      </c>
      <c r="M101" s="7" t="s">
        <v>346</v>
      </c>
      <c r="N101" s="7" t="s">
        <v>276</v>
      </c>
      <c r="O101" s="7" t="s">
        <v>344</v>
      </c>
      <c r="P101" s="7" t="s">
        <v>173</v>
      </c>
      <c r="Q101" s="8">
        <v>3937658</v>
      </c>
      <c r="R101" s="9" t="s">
        <v>347</v>
      </c>
      <c r="S101" s="9" t="s">
        <v>329</v>
      </c>
      <c r="T101" s="10" t="s">
        <v>330</v>
      </c>
      <c r="U101" s="4"/>
      <c r="V101" s="4"/>
      <c r="W101" s="4"/>
      <c r="X101" s="4"/>
      <c r="Y101" s="4"/>
      <c r="Z101" s="4"/>
      <c r="AA101" s="4"/>
    </row>
    <row r="102" spans="1:27" ht="15" hidden="1">
      <c r="A102" s="4"/>
      <c r="B102" s="4"/>
      <c r="C102" s="4"/>
      <c r="D102" s="4"/>
      <c r="E102" s="4"/>
      <c r="F102" s="4"/>
      <c r="G102" s="4"/>
      <c r="H102" s="4"/>
      <c r="I102" s="4"/>
      <c r="J102" s="5">
        <v>8</v>
      </c>
      <c r="K102" s="5" t="str">
        <f t="shared" si="2"/>
        <v>3050 INSTITUT ZA DRUŠTVENA ISTRAŽIVANJA</v>
      </c>
      <c r="L102" s="6">
        <v>3050</v>
      </c>
      <c r="M102" s="7" t="s">
        <v>348</v>
      </c>
      <c r="N102" s="7" t="s">
        <v>276</v>
      </c>
      <c r="O102" s="7" t="s">
        <v>349</v>
      </c>
      <c r="P102" s="7" t="s">
        <v>173</v>
      </c>
      <c r="Q102" s="8">
        <v>3205118</v>
      </c>
      <c r="R102" s="9" t="s">
        <v>350</v>
      </c>
      <c r="S102" s="9" t="s">
        <v>329</v>
      </c>
      <c r="T102" s="10" t="s">
        <v>330</v>
      </c>
      <c r="U102" s="4"/>
      <c r="V102" s="4"/>
      <c r="W102" s="4"/>
      <c r="X102" s="4"/>
      <c r="Y102" s="4"/>
      <c r="Z102" s="4"/>
      <c r="AA102" s="4"/>
    </row>
    <row r="103" spans="1:27" ht="15" hidden="1">
      <c r="A103" s="4"/>
      <c r="B103" s="4"/>
      <c r="C103" s="4"/>
      <c r="D103" s="4"/>
      <c r="E103" s="4"/>
      <c r="F103" s="4"/>
      <c r="G103" s="4"/>
      <c r="H103" s="4"/>
      <c r="I103" s="4"/>
      <c r="J103" s="5">
        <v>9</v>
      </c>
      <c r="K103" s="5" t="str">
        <f t="shared" si="2"/>
        <v>3084 INSTITUT ZA ETNOLOGIJU I FOLKLORISTIKU</v>
      </c>
      <c r="L103" s="6">
        <v>3084</v>
      </c>
      <c r="M103" s="7" t="s">
        <v>351</v>
      </c>
      <c r="N103" s="7" t="s">
        <v>276</v>
      </c>
      <c r="O103" s="7" t="s">
        <v>352</v>
      </c>
      <c r="P103" s="7" t="s">
        <v>173</v>
      </c>
      <c r="Q103" s="8">
        <v>3724042</v>
      </c>
      <c r="R103" s="9" t="s">
        <v>353</v>
      </c>
      <c r="S103" s="9" t="s">
        <v>329</v>
      </c>
      <c r="T103" s="10" t="s">
        <v>330</v>
      </c>
      <c r="U103" s="4"/>
      <c r="V103" s="4"/>
      <c r="W103" s="4"/>
      <c r="X103" s="4"/>
      <c r="Y103" s="4"/>
      <c r="Z103" s="4"/>
      <c r="AA103" s="4"/>
    </row>
    <row r="104" spans="1:27" ht="15" hidden="1">
      <c r="A104" s="4"/>
      <c r="B104" s="4"/>
      <c r="C104" s="4"/>
      <c r="D104" s="4"/>
      <c r="E104" s="4"/>
      <c r="F104" s="4"/>
      <c r="G104" s="4"/>
      <c r="H104" s="4"/>
      <c r="I104" s="4"/>
      <c r="J104" s="5">
        <v>10</v>
      </c>
      <c r="K104" s="5" t="str">
        <f t="shared" si="2"/>
        <v>3092 INSTITUT ZA FILOZOFIJU</v>
      </c>
      <c r="L104" s="6">
        <v>3092</v>
      </c>
      <c r="M104" s="7" t="s">
        <v>354</v>
      </c>
      <c r="N104" s="7" t="s">
        <v>276</v>
      </c>
      <c r="O104" s="7" t="s">
        <v>355</v>
      </c>
      <c r="P104" s="7" t="s">
        <v>173</v>
      </c>
      <c r="Q104" s="8">
        <v>3772047</v>
      </c>
      <c r="R104" s="9" t="s">
        <v>356</v>
      </c>
      <c r="S104" s="9" t="s">
        <v>329</v>
      </c>
      <c r="T104" s="10" t="s">
        <v>330</v>
      </c>
      <c r="U104" s="4"/>
      <c r="V104" s="4"/>
      <c r="W104" s="4"/>
      <c r="X104" s="4"/>
      <c r="Y104" s="4"/>
      <c r="Z104" s="4"/>
      <c r="AA104" s="4"/>
    </row>
    <row r="105" spans="1:27" ht="15" hidden="1">
      <c r="A105" s="4"/>
      <c r="B105" s="4"/>
      <c r="C105" s="4"/>
      <c r="D105" s="4"/>
      <c r="E105" s="4"/>
      <c r="F105" s="4"/>
      <c r="G105" s="4"/>
      <c r="H105" s="4"/>
      <c r="I105" s="4"/>
      <c r="J105" s="5">
        <v>11</v>
      </c>
      <c r="K105" s="5" t="str">
        <f t="shared" si="2"/>
        <v>2975 INSTITUT ZA FIZIKU</v>
      </c>
      <c r="L105" s="6">
        <v>2975</v>
      </c>
      <c r="M105" s="7" t="s">
        <v>357</v>
      </c>
      <c r="N105" s="7" t="s">
        <v>276</v>
      </c>
      <c r="O105" s="7" t="s">
        <v>341</v>
      </c>
      <c r="P105" s="7" t="s">
        <v>173</v>
      </c>
      <c r="Q105" s="8">
        <v>3270424</v>
      </c>
      <c r="R105" s="9" t="s">
        <v>358</v>
      </c>
      <c r="S105" s="9" t="s">
        <v>329</v>
      </c>
      <c r="T105" s="10" t="s">
        <v>330</v>
      </c>
      <c r="U105" s="4"/>
      <c r="V105" s="4"/>
      <c r="W105" s="4"/>
      <c r="X105" s="4"/>
      <c r="Y105" s="4"/>
      <c r="Z105" s="4"/>
      <c r="AA105" s="4"/>
    </row>
    <row r="106" spans="1:27" ht="15" hidden="1">
      <c r="A106" s="4"/>
      <c r="B106" s="4"/>
      <c r="C106" s="4"/>
      <c r="D106" s="4"/>
      <c r="E106" s="4"/>
      <c r="F106" s="4"/>
      <c r="G106" s="4"/>
      <c r="H106" s="4"/>
      <c r="I106" s="4"/>
      <c r="J106" s="5">
        <v>12</v>
      </c>
      <c r="K106" s="5" t="str">
        <f t="shared" si="2"/>
        <v xml:space="preserve">22525 HRVATSKI GEOLOŠKI INSTITUT </v>
      </c>
      <c r="L106" s="6">
        <v>22525</v>
      </c>
      <c r="M106" s="7" t="s">
        <v>359</v>
      </c>
      <c r="N106" s="7" t="s">
        <v>276</v>
      </c>
      <c r="O106" s="7" t="s">
        <v>360</v>
      </c>
      <c r="P106" s="7" t="s">
        <v>173</v>
      </c>
      <c r="Q106" s="8">
        <v>3219518</v>
      </c>
      <c r="R106" s="9" t="s">
        <v>361</v>
      </c>
      <c r="S106" s="9" t="s">
        <v>329</v>
      </c>
      <c r="T106" s="10" t="s">
        <v>330</v>
      </c>
      <c r="U106" s="4"/>
      <c r="V106" s="4"/>
      <c r="W106" s="4"/>
      <c r="X106" s="4"/>
      <c r="Y106" s="4"/>
      <c r="Z106" s="4"/>
      <c r="AA106" s="4"/>
    </row>
    <row r="107" spans="1:27" ht="15" hidden="1">
      <c r="A107" s="4"/>
      <c r="B107" s="4"/>
      <c r="C107" s="4"/>
      <c r="D107" s="4"/>
      <c r="E107" s="4"/>
      <c r="F107" s="4"/>
      <c r="G107" s="4"/>
      <c r="H107" s="4"/>
      <c r="I107" s="4"/>
      <c r="J107" s="5">
        <v>13</v>
      </c>
      <c r="K107" s="5" t="str">
        <f t="shared" si="2"/>
        <v>21061 INSTITUT ZA HRVATSKI JEZIK I JEZIKOSLOVLJE</v>
      </c>
      <c r="L107" s="6">
        <v>21061</v>
      </c>
      <c r="M107" s="7" t="s">
        <v>362</v>
      </c>
      <c r="N107" s="7" t="s">
        <v>276</v>
      </c>
      <c r="O107" s="7" t="s">
        <v>363</v>
      </c>
      <c r="P107" s="7" t="s">
        <v>173</v>
      </c>
      <c r="Q107" s="8">
        <v>1259571</v>
      </c>
      <c r="R107" s="9" t="s">
        <v>364</v>
      </c>
      <c r="S107" s="9" t="s">
        <v>329</v>
      </c>
      <c r="T107" s="10" t="s">
        <v>330</v>
      </c>
      <c r="U107" s="4"/>
      <c r="V107" s="4"/>
      <c r="W107" s="4"/>
      <c r="X107" s="4"/>
      <c r="Y107" s="4"/>
      <c r="Z107" s="4"/>
      <c r="AA107" s="4"/>
    </row>
    <row r="108" spans="1:27" ht="15" hidden="1">
      <c r="A108" s="4"/>
      <c r="B108" s="4"/>
      <c r="C108" s="4"/>
      <c r="D108" s="4"/>
      <c r="E108" s="4"/>
      <c r="F108" s="4"/>
      <c r="G108" s="4"/>
      <c r="H108" s="4"/>
      <c r="I108" s="4"/>
      <c r="J108" s="5">
        <v>14</v>
      </c>
      <c r="K108" s="5" t="str">
        <f t="shared" si="2"/>
        <v>3025 INSTITUT ZA JADRANSKE KULTURE I MELIORACIJU KRŠA</v>
      </c>
      <c r="L108" s="6">
        <v>3025</v>
      </c>
      <c r="M108" s="7" t="s">
        <v>365</v>
      </c>
      <c r="N108" s="7" t="s">
        <v>276</v>
      </c>
      <c r="O108" s="7" t="s">
        <v>366</v>
      </c>
      <c r="P108" s="7" t="s">
        <v>131</v>
      </c>
      <c r="Q108" s="8">
        <v>3140792</v>
      </c>
      <c r="R108" s="9" t="s">
        <v>367</v>
      </c>
      <c r="S108" s="9" t="s">
        <v>329</v>
      </c>
      <c r="T108" s="10" t="s">
        <v>330</v>
      </c>
      <c r="U108" s="4"/>
      <c r="V108" s="4"/>
      <c r="W108" s="4"/>
      <c r="X108" s="4"/>
      <c r="Y108" s="4"/>
      <c r="Z108" s="4"/>
      <c r="AA108" s="4"/>
    </row>
    <row r="109" spans="1:27" ht="15" hidden="1">
      <c r="A109" s="4"/>
      <c r="B109" s="4"/>
      <c r="C109" s="4"/>
      <c r="D109" s="4"/>
      <c r="E109" s="4"/>
      <c r="F109" s="4"/>
      <c r="G109" s="4"/>
      <c r="H109" s="4"/>
      <c r="I109" s="4"/>
      <c r="J109" s="5">
        <v>15</v>
      </c>
      <c r="K109" s="5" t="str">
        <f t="shared" si="2"/>
        <v>23286 INSTITUT ZA JAVNE FINANCIJE</v>
      </c>
      <c r="L109" s="6">
        <v>23286</v>
      </c>
      <c r="M109" s="7" t="s">
        <v>368</v>
      </c>
      <c r="N109" s="7" t="s">
        <v>276</v>
      </c>
      <c r="O109" s="7" t="s">
        <v>369</v>
      </c>
      <c r="P109" s="7" t="s">
        <v>173</v>
      </c>
      <c r="Q109" s="8">
        <v>3226344</v>
      </c>
      <c r="R109" s="9" t="s">
        <v>370</v>
      </c>
      <c r="S109" s="9" t="s">
        <v>329</v>
      </c>
      <c r="T109" s="10" t="s">
        <v>330</v>
      </c>
      <c r="U109" s="4"/>
      <c r="V109" s="4"/>
      <c r="W109" s="4"/>
      <c r="X109" s="4"/>
      <c r="Y109" s="4"/>
      <c r="Z109" s="4"/>
      <c r="AA109" s="4"/>
    </row>
    <row r="110" spans="1:27" ht="15" hidden="1">
      <c r="A110" s="4"/>
      <c r="B110" s="4"/>
      <c r="C110" s="4"/>
      <c r="D110" s="4"/>
      <c r="E110" s="4"/>
      <c r="F110" s="4"/>
      <c r="G110" s="4"/>
      <c r="H110" s="4"/>
      <c r="I110" s="4"/>
      <c r="J110" s="5">
        <v>16</v>
      </c>
      <c r="K110" s="5" t="str">
        <f t="shared" si="2"/>
        <v>2959 INSTITUT ZA MEDICINSKA ISTRAŽIVANJA I MEDICINU RADA</v>
      </c>
      <c r="L110" s="6">
        <v>2959</v>
      </c>
      <c r="M110" s="7" t="s">
        <v>371</v>
      </c>
      <c r="N110" s="7" t="s">
        <v>276</v>
      </c>
      <c r="O110" s="7" t="s">
        <v>372</v>
      </c>
      <c r="P110" s="7" t="s">
        <v>173</v>
      </c>
      <c r="Q110" s="8">
        <v>3270475</v>
      </c>
      <c r="R110" s="9" t="s">
        <v>373</v>
      </c>
      <c r="S110" s="9" t="s">
        <v>329</v>
      </c>
      <c r="T110" s="10" t="s">
        <v>330</v>
      </c>
      <c r="U110" s="4"/>
      <c r="V110" s="4"/>
      <c r="W110" s="4"/>
      <c r="X110" s="4"/>
      <c r="Y110" s="4"/>
      <c r="Z110" s="4"/>
      <c r="AA110" s="4"/>
    </row>
    <row r="111" spans="1:27" ht="15" hidden="1">
      <c r="A111" s="4"/>
      <c r="B111" s="4"/>
      <c r="C111" s="4"/>
      <c r="D111" s="4"/>
      <c r="E111" s="4"/>
      <c r="F111" s="4"/>
      <c r="G111" s="4"/>
      <c r="H111" s="4"/>
      <c r="I111" s="4"/>
      <c r="J111" s="5">
        <v>17</v>
      </c>
      <c r="K111" s="5" t="str">
        <f t="shared" si="2"/>
        <v>22621 INSTITUT ZA RAZVOJ I MEĐUNARODNE ODNOSE</v>
      </c>
      <c r="L111" s="6">
        <v>22621</v>
      </c>
      <c r="M111" s="7" t="s">
        <v>374</v>
      </c>
      <c r="N111" s="7" t="s">
        <v>276</v>
      </c>
      <c r="O111" s="7" t="s">
        <v>375</v>
      </c>
      <c r="P111" s="7" t="s">
        <v>173</v>
      </c>
      <c r="Q111" s="8">
        <v>3205177</v>
      </c>
      <c r="R111" s="9" t="s">
        <v>376</v>
      </c>
      <c r="S111" s="9" t="s">
        <v>329</v>
      </c>
      <c r="T111" s="10" t="s">
        <v>330</v>
      </c>
      <c r="U111" s="4"/>
      <c r="V111" s="4"/>
      <c r="W111" s="4"/>
      <c r="X111" s="4"/>
      <c r="Y111" s="4"/>
      <c r="Z111" s="4"/>
      <c r="AA111" s="4"/>
    </row>
    <row r="112" spans="1:27" ht="15" hidden="1">
      <c r="A112" s="4"/>
      <c r="B112" s="4"/>
      <c r="C112" s="4"/>
      <c r="D112" s="4"/>
      <c r="E112" s="4"/>
      <c r="F112" s="4"/>
      <c r="G112" s="4"/>
      <c r="H112" s="4"/>
      <c r="I112" s="4"/>
      <c r="J112" s="5">
        <v>18</v>
      </c>
      <c r="K112" s="5" t="str">
        <f t="shared" si="2"/>
        <v>3009 INSTITUT ZA MIGRACIJE I NARODNOSTI</v>
      </c>
      <c r="L112" s="6">
        <v>3009</v>
      </c>
      <c r="M112" s="7" t="s">
        <v>377</v>
      </c>
      <c r="N112" s="7" t="s">
        <v>276</v>
      </c>
      <c r="O112" s="7" t="s">
        <v>378</v>
      </c>
      <c r="P112" s="7" t="s">
        <v>173</v>
      </c>
      <c r="Q112" s="8">
        <v>3287572</v>
      </c>
      <c r="R112" s="9" t="s">
        <v>379</v>
      </c>
      <c r="S112" s="9" t="s">
        <v>329</v>
      </c>
      <c r="T112" s="10" t="s">
        <v>330</v>
      </c>
      <c r="U112" s="4"/>
      <c r="V112" s="4"/>
      <c r="W112" s="4"/>
      <c r="X112" s="4"/>
      <c r="Y112" s="4"/>
      <c r="Z112" s="4"/>
      <c r="AA112" s="4"/>
    </row>
    <row r="113" spans="1:27" ht="15" hidden="1">
      <c r="A113" s="4"/>
      <c r="B113" s="4"/>
      <c r="C113" s="4"/>
      <c r="D113" s="4"/>
      <c r="E113" s="4"/>
      <c r="F113" s="4"/>
      <c r="G113" s="4"/>
      <c r="H113" s="4"/>
      <c r="I113" s="4"/>
      <c r="J113" s="5">
        <v>19</v>
      </c>
      <c r="K113" s="5" t="str">
        <f t="shared" si="2"/>
        <v>2900 INSTITUT ZA OCEANOGRAFIJU I RIBARSTVO</v>
      </c>
      <c r="L113" s="6">
        <v>2900</v>
      </c>
      <c r="M113" s="7" t="s">
        <v>380</v>
      </c>
      <c r="N113" s="7" t="s">
        <v>276</v>
      </c>
      <c r="O113" s="7" t="s">
        <v>381</v>
      </c>
      <c r="P113" s="7" t="s">
        <v>131</v>
      </c>
      <c r="Q113" s="8">
        <v>3118355</v>
      </c>
      <c r="R113" s="9" t="s">
        <v>382</v>
      </c>
      <c r="S113" s="9" t="s">
        <v>329</v>
      </c>
      <c r="T113" s="10" t="s">
        <v>330</v>
      </c>
      <c r="U113" s="4"/>
      <c r="V113" s="4"/>
      <c r="W113" s="4"/>
      <c r="X113" s="4"/>
      <c r="Y113" s="4"/>
      <c r="Z113" s="4"/>
      <c r="AA113" s="4"/>
    </row>
    <row r="114" spans="1:27" ht="15" hidden="1">
      <c r="A114" s="4"/>
      <c r="B114" s="4"/>
      <c r="C114" s="4"/>
      <c r="D114" s="4"/>
      <c r="E114" s="4"/>
      <c r="F114" s="4"/>
      <c r="G114" s="4"/>
      <c r="H114" s="4"/>
      <c r="I114" s="4"/>
      <c r="J114" s="5">
        <v>20</v>
      </c>
      <c r="K114" s="5" t="str">
        <f t="shared" si="2"/>
        <v>3076 INSTITUT ZA POLJOPRIVREDU I TURIZAM</v>
      </c>
      <c r="L114" s="6">
        <v>3076</v>
      </c>
      <c r="M114" s="7" t="s">
        <v>383</v>
      </c>
      <c r="N114" s="7" t="s">
        <v>276</v>
      </c>
      <c r="O114" s="7" t="s">
        <v>384</v>
      </c>
      <c r="P114" s="7" t="s">
        <v>385</v>
      </c>
      <c r="Q114" s="8">
        <v>3421031</v>
      </c>
      <c r="R114" s="9" t="s">
        <v>386</v>
      </c>
      <c r="S114" s="9" t="s">
        <v>329</v>
      </c>
      <c r="T114" s="10" t="s">
        <v>330</v>
      </c>
      <c r="U114" s="4"/>
      <c r="V114" s="4"/>
      <c r="W114" s="4"/>
      <c r="X114" s="4"/>
      <c r="Y114" s="4"/>
      <c r="Z114" s="4"/>
      <c r="AA114" s="4"/>
    </row>
    <row r="115" spans="1:27" ht="15" hidden="1">
      <c r="A115" s="4"/>
      <c r="B115" s="4"/>
      <c r="C115" s="4"/>
      <c r="D115" s="4"/>
      <c r="E115" s="4"/>
      <c r="F115" s="4"/>
      <c r="G115" s="4"/>
      <c r="H115" s="4"/>
      <c r="I115" s="4"/>
      <c r="J115" s="5">
        <v>21</v>
      </c>
      <c r="K115" s="5" t="str">
        <f t="shared" si="2"/>
        <v>2942 INSTITUT ZA POVIJEST UMJETNOSTI</v>
      </c>
      <c r="L115" s="6">
        <v>2942</v>
      </c>
      <c r="M115" s="7" t="s">
        <v>387</v>
      </c>
      <c r="N115" s="7" t="s">
        <v>276</v>
      </c>
      <c r="O115" s="7" t="s">
        <v>388</v>
      </c>
      <c r="P115" s="7" t="s">
        <v>173</v>
      </c>
      <c r="Q115" s="8">
        <v>1339958</v>
      </c>
      <c r="R115" s="9" t="s">
        <v>389</v>
      </c>
      <c r="S115" s="9" t="s">
        <v>329</v>
      </c>
      <c r="T115" s="10" t="s">
        <v>330</v>
      </c>
      <c r="U115" s="4"/>
      <c r="V115" s="4"/>
      <c r="W115" s="4"/>
      <c r="X115" s="4"/>
      <c r="Y115" s="4"/>
      <c r="Z115" s="4"/>
      <c r="AA115" s="4"/>
    </row>
    <row r="116" spans="1:27" ht="15" hidden="1">
      <c r="A116" s="4"/>
      <c r="B116" s="4"/>
      <c r="C116" s="4"/>
      <c r="D116" s="4"/>
      <c r="E116" s="4"/>
      <c r="F116" s="4"/>
      <c r="G116" s="4"/>
      <c r="H116" s="4"/>
      <c r="I116" s="4"/>
      <c r="J116" s="5">
        <v>22</v>
      </c>
      <c r="K116" s="5" t="str">
        <f t="shared" si="2"/>
        <v>3068 INSTITUT ZA TURIZAM</v>
      </c>
      <c r="L116" s="6">
        <v>3068</v>
      </c>
      <c r="M116" s="7" t="s">
        <v>390</v>
      </c>
      <c r="N116" s="7" t="s">
        <v>276</v>
      </c>
      <c r="O116" s="7" t="s">
        <v>391</v>
      </c>
      <c r="P116" s="7" t="s">
        <v>173</v>
      </c>
      <c r="Q116" s="8">
        <v>3208001</v>
      </c>
      <c r="R116" s="9" t="s">
        <v>392</v>
      </c>
      <c r="S116" s="9" t="s">
        <v>329</v>
      </c>
      <c r="T116" s="10" t="s">
        <v>330</v>
      </c>
      <c r="U116" s="4"/>
      <c r="V116" s="4"/>
      <c r="W116" s="4"/>
      <c r="X116" s="4"/>
      <c r="Y116" s="4"/>
      <c r="Z116" s="4"/>
      <c r="AA116" s="4"/>
    </row>
    <row r="117" spans="1:27" ht="15" hidden="1">
      <c r="A117" s="4"/>
      <c r="B117" s="4"/>
      <c r="C117" s="4"/>
      <c r="D117" s="4"/>
      <c r="E117" s="4"/>
      <c r="F117" s="4"/>
      <c r="G117" s="4"/>
      <c r="H117" s="4"/>
      <c r="I117" s="4"/>
      <c r="J117" s="5">
        <v>23</v>
      </c>
      <c r="K117" s="5" t="str">
        <f t="shared" si="2"/>
        <v>21070 STAROSLAVENSKI INSTITUT</v>
      </c>
      <c r="L117" s="6">
        <v>21070</v>
      </c>
      <c r="M117" s="7" t="s">
        <v>393</v>
      </c>
      <c r="N117" s="7" t="s">
        <v>276</v>
      </c>
      <c r="O117" s="7" t="s">
        <v>394</v>
      </c>
      <c r="P117" s="7" t="s">
        <v>173</v>
      </c>
      <c r="Q117" s="8">
        <v>1259563</v>
      </c>
      <c r="R117" s="9" t="s">
        <v>395</v>
      </c>
      <c r="S117" s="9" t="s">
        <v>329</v>
      </c>
      <c r="T117" s="10" t="s">
        <v>330</v>
      </c>
      <c r="U117" s="4"/>
      <c r="V117" s="4"/>
      <c r="W117" s="4"/>
      <c r="X117" s="4"/>
      <c r="Y117" s="4"/>
      <c r="Z117" s="4"/>
      <c r="AA117" s="4"/>
    </row>
    <row r="118" spans="1:27" ht="15" hidden="1">
      <c r="A118" s="4"/>
      <c r="B118" s="4"/>
      <c r="C118" s="4"/>
      <c r="D118" s="4"/>
      <c r="E118" s="4"/>
      <c r="F118" s="4"/>
      <c r="G118" s="4"/>
      <c r="H118" s="4"/>
      <c r="I118" s="4"/>
      <c r="J118" s="5">
        <v>24</v>
      </c>
      <c r="K118" s="5" t="str">
        <f t="shared" si="2"/>
        <v>2967 HRVATSKI ŠUMARSKI INSTITUT</v>
      </c>
      <c r="L118" s="6">
        <v>2967</v>
      </c>
      <c r="M118" s="7" t="s">
        <v>396</v>
      </c>
      <c r="N118" s="7" t="s">
        <v>276</v>
      </c>
      <c r="O118" s="7" t="s">
        <v>397</v>
      </c>
      <c r="P118" s="7" t="s">
        <v>398</v>
      </c>
      <c r="Q118" s="8">
        <v>3115879</v>
      </c>
      <c r="R118" s="9" t="s">
        <v>399</v>
      </c>
      <c r="S118" s="9" t="s">
        <v>329</v>
      </c>
      <c r="T118" s="10" t="s">
        <v>330</v>
      </c>
      <c r="U118" s="4"/>
      <c r="V118" s="4"/>
      <c r="W118" s="4"/>
      <c r="X118" s="4"/>
      <c r="Y118" s="4"/>
      <c r="Z118" s="4"/>
      <c r="AA118" s="4"/>
    </row>
    <row r="119" spans="1:27" ht="15" hidden="1">
      <c r="A119" s="4"/>
      <c r="B119" s="4"/>
      <c r="C119" s="4"/>
      <c r="D119" s="4"/>
      <c r="E119" s="4"/>
      <c r="F119" s="4"/>
      <c r="G119" s="4"/>
      <c r="H119" s="4"/>
      <c r="I119" s="4"/>
      <c r="J119" s="5">
        <v>25</v>
      </c>
      <c r="K119" s="5" t="str">
        <f t="shared" si="2"/>
        <v>2991 Poljoprivredni institut, Osijek</v>
      </c>
      <c r="L119" s="6">
        <v>2991</v>
      </c>
      <c r="M119" s="7" t="s">
        <v>400</v>
      </c>
      <c r="N119" s="7" t="s">
        <v>276</v>
      </c>
      <c r="O119" s="7" t="s">
        <v>378</v>
      </c>
      <c r="P119" s="7" t="s">
        <v>173</v>
      </c>
      <c r="Q119" s="8">
        <v>3287572</v>
      </c>
      <c r="R119" s="9" t="s">
        <v>379</v>
      </c>
      <c r="S119" s="9" t="s">
        <v>329</v>
      </c>
      <c r="T119" s="10" t="s">
        <v>330</v>
      </c>
      <c r="U119" s="4"/>
      <c r="V119" s="4"/>
      <c r="W119" s="4"/>
      <c r="X119" s="4"/>
      <c r="Y119" s="4"/>
      <c r="Z119" s="4"/>
      <c r="AA119" s="4"/>
    </row>
    <row r="120" spans="1:27" ht="15" hidden="1">
      <c r="A120" s="4"/>
      <c r="B120" s="4"/>
      <c r="C120" s="4"/>
      <c r="D120" s="4"/>
      <c r="E120" s="4"/>
      <c r="F120" s="4"/>
      <c r="G120" s="4"/>
      <c r="H120" s="4"/>
      <c r="I120" s="4"/>
      <c r="J120" s="56">
        <v>1</v>
      </c>
      <c r="K120" s="56" t="str">
        <f t="shared" si="2"/>
        <v>6179 DRŽAVNI ZAVOD ZA INTELEKTUALNO VLASNIŠTVO</v>
      </c>
      <c r="L120" s="57">
        <v>6179</v>
      </c>
      <c r="M120" s="58" t="s">
        <v>401</v>
      </c>
      <c r="N120" s="58" t="s">
        <v>276</v>
      </c>
      <c r="O120" s="58" t="s">
        <v>402</v>
      </c>
      <c r="P120" s="58" t="s">
        <v>173</v>
      </c>
      <c r="Q120" s="59">
        <v>3899772</v>
      </c>
      <c r="R120" s="60" t="s">
        <v>403</v>
      </c>
      <c r="S120" s="60" t="s">
        <v>404</v>
      </c>
      <c r="T120" s="61" t="s">
        <v>405</v>
      </c>
      <c r="U120" s="4"/>
      <c r="V120" s="4"/>
      <c r="W120" s="4"/>
      <c r="X120" s="4"/>
      <c r="Y120" s="4"/>
      <c r="Z120" s="4"/>
      <c r="AA120" s="4"/>
    </row>
    <row r="121" spans="1:27" ht="15" hidden="1">
      <c r="A121" s="4"/>
      <c r="B121" s="4"/>
      <c r="C121" s="4"/>
      <c r="D121" s="4"/>
      <c r="E121" s="4"/>
      <c r="F121" s="4"/>
      <c r="G121" s="4"/>
      <c r="H121" s="4"/>
      <c r="I121" s="4"/>
      <c r="J121" s="56">
        <v>2</v>
      </c>
      <c r="K121" s="56" t="str">
        <f t="shared" si="2"/>
        <v>21836 NACIONALNA I SVEUČILIŠNA KNJIŽNICA U ZAGREBU</v>
      </c>
      <c r="L121" s="57">
        <v>21836</v>
      </c>
      <c r="M121" s="58" t="s">
        <v>406</v>
      </c>
      <c r="N121" s="58" t="s">
        <v>276</v>
      </c>
      <c r="O121" s="62" t="s">
        <v>407</v>
      </c>
      <c r="P121" s="58" t="s">
        <v>173</v>
      </c>
      <c r="Q121" s="59">
        <v>3205363</v>
      </c>
      <c r="R121" s="60" t="s">
        <v>408</v>
      </c>
      <c r="S121" s="60" t="s">
        <v>404</v>
      </c>
      <c r="T121" s="63" t="s">
        <v>405</v>
      </c>
      <c r="U121" s="4"/>
      <c r="V121" s="4"/>
      <c r="W121" s="4"/>
      <c r="X121" s="4"/>
      <c r="Y121" s="4"/>
      <c r="Z121" s="4"/>
      <c r="AA121" s="4"/>
    </row>
    <row r="122" spans="1:27" ht="15" hidden="1">
      <c r="A122" s="4"/>
      <c r="B122" s="4"/>
      <c r="C122" s="4"/>
      <c r="D122" s="4"/>
      <c r="E122" s="4"/>
      <c r="F122" s="4"/>
      <c r="G122" s="4"/>
      <c r="H122" s="4"/>
      <c r="I122" s="4"/>
      <c r="J122" s="56">
        <v>3</v>
      </c>
      <c r="K122" s="56" t="str">
        <f t="shared" si="2"/>
        <v>21852 HRVATSKA AKADEMSKA I ISTRAŽIVAČKA MREŽA - CARNET</v>
      </c>
      <c r="L122" s="57">
        <v>21852</v>
      </c>
      <c r="M122" s="58" t="s">
        <v>409</v>
      </c>
      <c r="N122" s="58" t="s">
        <v>276</v>
      </c>
      <c r="O122" s="62" t="s">
        <v>410</v>
      </c>
      <c r="P122" s="58" t="s">
        <v>173</v>
      </c>
      <c r="Q122" s="59">
        <v>1147820</v>
      </c>
      <c r="R122" s="60" t="s">
        <v>411</v>
      </c>
      <c r="S122" s="60" t="s">
        <v>404</v>
      </c>
      <c r="T122" s="63" t="s">
        <v>405</v>
      </c>
      <c r="U122" s="4"/>
      <c r="V122" s="4"/>
      <c r="W122" s="4"/>
      <c r="X122" s="4"/>
      <c r="Y122" s="4"/>
      <c r="Z122" s="4"/>
      <c r="AA122" s="4"/>
    </row>
    <row r="123" spans="1:27" ht="15" hidden="1">
      <c r="A123" s="4"/>
      <c r="B123" s="4"/>
      <c r="C123" s="4"/>
      <c r="D123" s="4"/>
      <c r="E123" s="4"/>
      <c r="F123" s="4"/>
      <c r="G123" s="4"/>
      <c r="H123" s="4"/>
      <c r="I123" s="4"/>
      <c r="J123" s="56">
        <v>4</v>
      </c>
      <c r="K123" s="56" t="str">
        <f t="shared" si="2"/>
        <v>21869 LEKSIKOGRAFSKI ZAVOD MIROSLAV KRLEŽA</v>
      </c>
      <c r="L123" s="57">
        <v>21869</v>
      </c>
      <c r="M123" s="58" t="s">
        <v>412</v>
      </c>
      <c r="N123" s="58" t="s">
        <v>276</v>
      </c>
      <c r="O123" s="62" t="s">
        <v>413</v>
      </c>
      <c r="P123" s="58" t="s">
        <v>173</v>
      </c>
      <c r="Q123" s="59">
        <v>3211622</v>
      </c>
      <c r="R123" s="60" t="s">
        <v>414</v>
      </c>
      <c r="S123" s="60" t="s">
        <v>404</v>
      </c>
      <c r="T123" s="63" t="s">
        <v>405</v>
      </c>
      <c r="U123" s="4"/>
      <c r="V123" s="4"/>
      <c r="W123" s="4"/>
      <c r="X123" s="4"/>
      <c r="Y123" s="4"/>
      <c r="Z123" s="4"/>
      <c r="AA123" s="4"/>
    </row>
    <row r="124" spans="1:27" ht="15" hidden="1">
      <c r="A124" s="4"/>
      <c r="B124" s="4"/>
      <c r="C124" s="4"/>
      <c r="D124" s="4"/>
      <c r="E124" s="4"/>
      <c r="F124" s="4"/>
      <c r="G124" s="4"/>
      <c r="H124" s="4"/>
      <c r="I124" s="4"/>
      <c r="J124" s="56">
        <v>5</v>
      </c>
      <c r="K124" s="56" t="str">
        <f t="shared" si="2"/>
        <v>23665 SVEUČILIŠTE U ZAGREBU - SVEUČILIŠNI RAČUNSKI CENTAR - SRCE</v>
      </c>
      <c r="L124" s="57">
        <v>23665</v>
      </c>
      <c r="M124" s="58" t="s">
        <v>415</v>
      </c>
      <c r="N124" s="58" t="s">
        <v>276</v>
      </c>
      <c r="O124" s="62" t="s">
        <v>410</v>
      </c>
      <c r="P124" s="58" t="s">
        <v>173</v>
      </c>
      <c r="Q124" s="59">
        <v>3283020</v>
      </c>
      <c r="R124" s="60" t="s">
        <v>416</v>
      </c>
      <c r="S124" s="60" t="s">
        <v>404</v>
      </c>
      <c r="T124" s="63" t="s">
        <v>405</v>
      </c>
      <c r="U124" s="4"/>
      <c r="V124" s="4"/>
      <c r="W124" s="4"/>
      <c r="X124" s="4"/>
      <c r="Y124" s="4"/>
      <c r="Z124" s="4"/>
      <c r="AA124" s="4"/>
    </row>
    <row r="125" spans="1:27" ht="15" hidden="1">
      <c r="A125" s="4"/>
      <c r="B125" s="4"/>
      <c r="C125" s="4"/>
      <c r="D125" s="4"/>
      <c r="E125" s="4"/>
      <c r="F125" s="4"/>
      <c r="G125" s="4"/>
      <c r="H125" s="4"/>
      <c r="I125" s="4"/>
      <c r="J125" s="56">
        <v>6</v>
      </c>
      <c r="K125" s="56" t="str">
        <f t="shared" si="2"/>
        <v>23962 AGENCIJA ZA ODGOJ I OBRAZOVANJE</v>
      </c>
      <c r="L125" s="57">
        <v>23962</v>
      </c>
      <c r="M125" s="58" t="s">
        <v>417</v>
      </c>
      <c r="N125" s="58" t="s">
        <v>276</v>
      </c>
      <c r="O125" s="58" t="s">
        <v>418</v>
      </c>
      <c r="P125" s="58" t="s">
        <v>173</v>
      </c>
      <c r="Q125" s="59">
        <v>1778129</v>
      </c>
      <c r="R125" s="60" t="s">
        <v>419</v>
      </c>
      <c r="S125" s="60" t="s">
        <v>404</v>
      </c>
      <c r="T125" s="63" t="s">
        <v>405</v>
      </c>
      <c r="U125" s="4"/>
      <c r="V125" s="4"/>
      <c r="W125" s="4"/>
      <c r="X125" s="4"/>
      <c r="Y125" s="4"/>
      <c r="Z125" s="4"/>
      <c r="AA125" s="4"/>
    </row>
    <row r="126" spans="1:27" ht="15" hidden="1">
      <c r="A126" s="4"/>
      <c r="B126" s="4"/>
      <c r="C126" s="4"/>
      <c r="D126" s="4"/>
      <c r="E126" s="4"/>
      <c r="F126" s="4"/>
      <c r="G126" s="4"/>
      <c r="H126" s="4"/>
      <c r="I126" s="4"/>
      <c r="J126" s="56">
        <v>7</v>
      </c>
      <c r="K126" s="56" t="str">
        <f t="shared" si="2"/>
        <v>38487 AGENCIJA ZA ZNANOST I VISOKO OBRAZOVANJE</v>
      </c>
      <c r="L126" s="57">
        <v>38487</v>
      </c>
      <c r="M126" s="58" t="s">
        <v>420</v>
      </c>
      <c r="N126" s="58" t="s">
        <v>276</v>
      </c>
      <c r="O126" s="62" t="s">
        <v>421</v>
      </c>
      <c r="P126" s="58" t="s">
        <v>173</v>
      </c>
      <c r="Q126" s="59">
        <v>1922548</v>
      </c>
      <c r="R126" s="60" t="s">
        <v>422</v>
      </c>
      <c r="S126" s="60" t="s">
        <v>404</v>
      </c>
      <c r="T126" s="63" t="s">
        <v>405</v>
      </c>
      <c r="U126" s="4"/>
      <c r="V126" s="4"/>
      <c r="W126" s="4"/>
      <c r="X126" s="4"/>
      <c r="Y126" s="4"/>
      <c r="Z126" s="4"/>
      <c r="AA126" s="4"/>
    </row>
    <row r="127" spans="1:27" ht="15" hidden="1">
      <c r="A127" s="4"/>
      <c r="B127" s="4"/>
      <c r="C127" s="4"/>
      <c r="D127" s="4"/>
      <c r="E127" s="4"/>
      <c r="F127" s="4"/>
      <c r="G127" s="4"/>
      <c r="H127" s="4"/>
      <c r="I127" s="4"/>
      <c r="J127" s="56">
        <v>8</v>
      </c>
      <c r="K127" s="56" t="str">
        <f t="shared" si="2"/>
        <v>40883 NACIONALNI CENTAR ZA VANJSKO VREDNOVANJE OBRAZOVANJA</v>
      </c>
      <c r="L127" s="57">
        <v>40883</v>
      </c>
      <c r="M127" s="58" t="s">
        <v>423</v>
      </c>
      <c r="N127" s="58" t="s">
        <v>276</v>
      </c>
      <c r="O127" s="62" t="s">
        <v>424</v>
      </c>
      <c r="P127" s="58" t="s">
        <v>173</v>
      </c>
      <c r="Q127" s="59">
        <v>1943430</v>
      </c>
      <c r="R127" s="60" t="s">
        <v>425</v>
      </c>
      <c r="S127" s="60" t="s">
        <v>404</v>
      </c>
      <c r="T127" s="63" t="s">
        <v>405</v>
      </c>
      <c r="U127" s="4"/>
      <c r="V127" s="4"/>
      <c r="W127" s="4"/>
      <c r="X127" s="4"/>
      <c r="Y127" s="4"/>
      <c r="Z127" s="4"/>
      <c r="AA127" s="4"/>
    </row>
    <row r="128" spans="1:27" ht="15" hidden="1">
      <c r="A128" s="4"/>
      <c r="B128" s="4"/>
      <c r="C128" s="4"/>
      <c r="D128" s="4"/>
      <c r="E128" s="4"/>
      <c r="F128" s="4"/>
      <c r="G128" s="4"/>
      <c r="H128" s="4"/>
      <c r="I128" s="4"/>
      <c r="J128" s="56">
        <v>9</v>
      </c>
      <c r="K128" s="56" t="str">
        <f t="shared" si="2"/>
        <v>43335 AGENCIJA ZA MOBILNOST I PROGRAME EUROPSKE UNIJE</v>
      </c>
      <c r="L128" s="57">
        <v>43335</v>
      </c>
      <c r="M128" s="58" t="s">
        <v>426</v>
      </c>
      <c r="N128" s="58" t="s">
        <v>276</v>
      </c>
      <c r="O128" s="62" t="s">
        <v>413</v>
      </c>
      <c r="P128" s="58" t="s">
        <v>173</v>
      </c>
      <c r="Q128" s="59">
        <v>2298007</v>
      </c>
      <c r="R128" s="60" t="s">
        <v>427</v>
      </c>
      <c r="S128" s="60" t="s">
        <v>404</v>
      </c>
      <c r="T128" s="63" t="s">
        <v>405</v>
      </c>
      <c r="U128" s="4"/>
      <c r="V128" s="4"/>
      <c r="W128" s="4"/>
      <c r="X128" s="4"/>
      <c r="Y128" s="4"/>
      <c r="Z128" s="4"/>
      <c r="AA128" s="4"/>
    </row>
    <row r="129" spans="1:27" ht="15" hidden="1">
      <c r="A129" s="4"/>
      <c r="B129" s="4"/>
      <c r="C129" s="4"/>
      <c r="D129" s="4"/>
      <c r="E129" s="4"/>
      <c r="F129" s="4"/>
      <c r="G129" s="4"/>
      <c r="H129" s="4"/>
      <c r="I129" s="4"/>
      <c r="J129" s="56">
        <v>10</v>
      </c>
      <c r="K129" s="56" t="str">
        <f t="shared" si="2"/>
        <v>46173 AGENCIJA ZA STRUKOVNO OBRAZOVANJE I OBRAZOVANJE ODRASLIH</v>
      </c>
      <c r="L129" s="57">
        <v>46173</v>
      </c>
      <c r="M129" s="58" t="s">
        <v>428</v>
      </c>
      <c r="N129" s="58" t="s">
        <v>276</v>
      </c>
      <c r="O129" s="62" t="s">
        <v>429</v>
      </c>
      <c r="P129" s="58" t="s">
        <v>173</v>
      </c>
      <c r="Q129" s="59">
        <v>2650029</v>
      </c>
      <c r="R129" s="60" t="s">
        <v>430</v>
      </c>
      <c r="S129" s="60" t="s">
        <v>404</v>
      </c>
      <c r="T129" s="63" t="s">
        <v>405</v>
      </c>
      <c r="U129" s="4"/>
      <c r="V129" s="4"/>
      <c r="W129" s="4"/>
      <c r="X129" s="4"/>
      <c r="Y129" s="4"/>
      <c r="Z129" s="4"/>
      <c r="AA129" s="4"/>
    </row>
    <row r="130" spans="1:27" ht="15" hidden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" hidden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" hidden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" hidden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 hidden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" hidden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" hidden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" hidden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" hidden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 hidden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" hidden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" hidden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" hidden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" hidden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" hidden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" hidden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" hidden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" hidden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" hidden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" hidden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" hidden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" hidden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" hidden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" hidden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" hidden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" hidden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" hidden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" hidden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" hidden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" hidden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" hidden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" hidden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" hidden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" hidden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" hidden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" hidden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" hidden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" hidden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" hidden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 hidden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 hidden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" hidden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" hidden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 hidden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" hidden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" hidden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" hidden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" hidden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 hidden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" hidden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" hidden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" hidden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" hidden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 hidden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" hidden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" hidden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" hidden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" hidden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" hidden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" hidden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" hidden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" hidden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 hidden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 hidden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" hidden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 hidden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" hidden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" hidden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" hidden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" hidden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" hidden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" hidden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" hidden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hidden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" hidden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" hidden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" hidden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" hidden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" hidden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" hidden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" hidden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" hidden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" hidden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" hidden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" hidden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 hidden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" hidden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" hidden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" hidden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" hidden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" hidden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" hidden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" hidden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" hidden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" hidden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" hidden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" hidden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" hidden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" hidden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" hidden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" hidden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" hidden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" hidden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" hidden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" hidden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" hidden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" hidden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" hidden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" hidden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" hidden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" hidden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" hidden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" hidden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" hidden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" hidden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" hidden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" hidden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" hidden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" hidden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" hidden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" hidden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" hidden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" hidden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" hidden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" hidden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" hidden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" hidden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" hidden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" hidden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" hidden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" hidden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" hidden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" hidden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" hidden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" hidden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" hidden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" hidden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" hidden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" hidden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" hidden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" hidden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" hidden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" hidden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" hidden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" hidden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" hidden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" hidden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" hidden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" hidden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" hidden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" hidden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" hidden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" hidden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" hidden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" hidden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" hidden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" hidden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" hidden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" hidden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" hidden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" hidden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" hidden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" hidden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" hidden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" hidden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" hidden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" hidden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" hidden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" hidden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" hidden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" hidden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" hidden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" hidden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" hidden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" hidden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" hidden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" hidden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" hidden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" hidden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" hidden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" hidden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" hidden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" hidden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" hidden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" hidden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" hidden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" hidden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" hidden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" hidden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" hidden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" hidden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" hidden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" hidden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" hidden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" hidden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" hidden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" hidden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" hidden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" hidden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" hidden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" hidden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" hidden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" hidden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" hidden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" hidden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" hidden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" hidden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" hidden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" hidden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" hidden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" hidden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" hidden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" hidden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" hidden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" hidden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" hidden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" hidden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" hidden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" hidden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" hidden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" hidden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" hidden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" hidden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" hidden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" hidden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" hidden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" hidden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" hidden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" hidden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" hidden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" hidden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" hidden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" hidden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" hidden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" hidden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" hidden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" hidden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" hidden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" hidden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" hidden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" hidden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" hidden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" hidden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" hidden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" hidden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" hidden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" hidden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" hidden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" hidden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" hidden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" hidden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" hidden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" hidden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" hidden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" hidden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" hidden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" hidden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" hidden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" hidden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" hidden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" hidden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" hidden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" hidden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" hidden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" hidden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" hidden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" hidden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" hidden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" hidden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" hidden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" hidden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" hidden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" hidden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" hidden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" hidden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" hidden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" hidden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" hidden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" hidden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" hidden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" hidden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" hidden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" hidden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" hidden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" hidden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" hidden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" hidden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" hidden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" hidden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" hidden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" hidden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" hidden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" hidden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" hidden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" hidden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" hidden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" hidden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" hidden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" hidden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" hidden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" hidden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" hidden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" hidden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" hidden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" hidden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" hidden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" hidden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" hidden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" hidden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" hidden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" hidden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" hidden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" hidden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" hidden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" hidden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" hidden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" hidden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" hidden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" hidden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" hidden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" hidden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" hidden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" hidden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" hidden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" hidden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" hidden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" hidden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" hidden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" hidden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" hidden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" hidden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" hidden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" hidden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" hidden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" hidden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" hidden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" hidden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" hidden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" hidden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" hidden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" hidden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" hidden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" hidden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" hidden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" hidden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" hidden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" hidden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" hidden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" hidden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" hidden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" hidden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" hidden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" hidden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" hidden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" hidden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" hidden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" hidden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" hidden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" hidden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" hidden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" hidden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" hidden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" hidden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" hidden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" hidden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" hidden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" hidden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" hidden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" hidden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" hidden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" hidden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" hidden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" hidden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" hidden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" hidden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" hidden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" hidden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" hidden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" hidden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" hidden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" hidden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" hidden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" hidden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" hidden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" hidden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" hidden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" hidden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" hidden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" hidden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" hidden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" hidden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" hidden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" hidden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" hidden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" hidden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" hidden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" hidden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" hidden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" hidden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" hidden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" hidden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" hidden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" hidden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" hidden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" hidden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" hidden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" hidden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" hidden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" hidden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" hidden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" hidden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" hidden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" hidden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" hidden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" hidden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" hidden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" hidden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" hidden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" hidden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" hidden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" hidden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" hidden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" hidden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" hidden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" hidden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" hidden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" hidden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" hidden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" hidden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" hidden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" hidden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 hidden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" hidden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" hidden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" hidden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" hidden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" hidden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" hidden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" hidden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" hidden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" hidden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" hidden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" hidden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" hidden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" hidden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" hidden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" hidden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" hidden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" hidden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" hidden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" hidden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" hidden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" hidden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" hidden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" hidden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" hidden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" hidden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" hidden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" hidden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" hidden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" hidden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" hidden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" hidden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" hidden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" hidden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" hidden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" hidden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" hidden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" hidden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" hidden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" hidden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" hidden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" hidden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" hidden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" hidden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" hidden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" hidden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" hidden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" hidden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" hidden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" hidden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" hidden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" hidden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" hidden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" hidden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" hidden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" hidden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" hidden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" hidden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" hidden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" hidden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" hidden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" hidden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" hidden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" hidden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" hidden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" hidden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" hidden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" hidden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" hidden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" hidden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" hidden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" hidden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" hidden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" hidden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" hidden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" hidden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" hidden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" hidden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" hidden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" hidden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" hidden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" hidden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" hidden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" hidden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" hidden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" hidden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" hidden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" hidden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" hidden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" hidden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" hidden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" hidden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" hidden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" hidden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" hidden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" hidden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" hidden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" hidden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" hidden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" hidden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" hidden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" hidden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" hidden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" hidden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" hidden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" hidden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" hidden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" hidden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" hidden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" hidden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" hidden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" hidden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" hidden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" hidden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" hidden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" hidden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" hidden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" hidden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" hidden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" hidden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" hidden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" hidden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" hidden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" hidden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" hidden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" hidden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" hidden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" hidden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" hidden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" hidden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" hidden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" hidden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" hidden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" hidden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" hidden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" hidden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" hidden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" hidden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" hidden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" hidden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" hidden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" hidden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" hidden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" hidden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" hidden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" hidden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" hidden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" hidden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" hidden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" hidden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" hidden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" hidden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" hidden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" hidden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" hidden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" hidden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" hidden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" hidden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" hidden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" hidden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" hidden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" hidden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" hidden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" hidden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" hidden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" hidden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" hidden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" hidden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" hidden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" hidden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" hidden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" hidden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" hidden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" hidden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" hidden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" hidden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" hidden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" hidden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" hidden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" hidden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" hidden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" hidden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" hidden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" hidden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" hidden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" hidden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" hidden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" hidden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" hidden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" hidden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" hidden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" hidden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" hidden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" hidden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" hidden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" hidden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" hidden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" hidden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" hidden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" hidden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" hidden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" hidden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" hidden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" hidden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" hidden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" hidden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" hidden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" hidden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" hidden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" hidden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" hidden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" hidden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" hidden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" hidden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 hidden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" hidden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" hidden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" hidden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" hidden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" hidden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" hidden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" hidden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" hidden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" hidden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" hidden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" hidden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" hidden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" hidden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" hidden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" hidden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" hidden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" hidden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" hidden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" hidden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" hidden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" hidden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" hidden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" hidden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" hidden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" hidden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" hidden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" hidden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" hidden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" hidden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" hidden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" hidden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" hidden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" hidden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" hidden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" hidden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" hidden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" hidden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" hidden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" hidden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" hidden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" hidden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" hidden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" hidden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" hidden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" hidden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" hidden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" hidden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" hidden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" hidden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" hidden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" hidden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" hidden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" hidden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" hidden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" hidden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" hidden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" hidden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" hidden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" hidden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" hidden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" hidden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" hidden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" hidden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" hidden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" hidden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" hidden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" hidden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" hidden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" hidden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" hidden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" hidden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" hidden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" hidden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" hidden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" hidden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" hidden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" hidden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" hidden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" hidden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" hidden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" hidden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" hidden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" hidden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" hidden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" hidden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" hidden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" hidden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" hidden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" hidden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" hidden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" hidden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" hidden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" hidden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" hidden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" hidden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" hidden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" hidden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" hidden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" hidden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" hidden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" hidden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" hidden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" hidden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" hidden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" hidden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" hidden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" hidden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" hidden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" hidden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" hidden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" hidden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" hidden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" hidden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" hidden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" hidden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" hidden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" hidden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" hidden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" hidden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" hidden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" hidden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" hidden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" hidden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" hidden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" hidden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" hidden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" hidden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" hidden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" hidden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" hidden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" hidden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" hidden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" hidden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" hidden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" hidden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" hidden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" hidden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" hidden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" hidden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" hidden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" hidden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" hidden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" hidden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" hidden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" hidden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" hidden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" hidden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" hidden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" hidden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" hidden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" hidden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" hidden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" hidden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" hidden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" hidden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" hidden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" hidden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" hidden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" hidden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" hidden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" hidden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" hidden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" hidden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" hidden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" hidden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" hidden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" hidden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" hidden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" hidden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" hidden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" hidden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" hidden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" hidden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" hidden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" hidden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" hidden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" hidden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" hidden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" hidden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" hidden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" hidden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" hidden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" hidden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" hidden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" hidden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" hidden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" hidden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" hidden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" hidden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" hidden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" hidden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" hidden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" hidden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" hidden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" hidden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" hidden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" hidden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" hidden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" hidden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" hidden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" hidden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" hidden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" hidden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" hidden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" hidden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" hidden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" hidden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" hidden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" hidden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" hidden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" hidden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" hidden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" hidden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" hidden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" hidden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>
      <c r="A991" s="1" t="s">
        <v>668</v>
      </c>
    </row>
    <row r="992" spans="1:27"/>
    <row r="993" spans="1:9">
      <c r="A993" s="274"/>
      <c r="B993" s="274"/>
      <c r="C993" s="274"/>
      <c r="D993" s="274"/>
      <c r="E993" s="274"/>
      <c r="F993" s="274"/>
      <c r="G993" s="274"/>
      <c r="H993" s="274"/>
      <c r="I993" s="274"/>
    </row>
    <row r="994" spans="1:9"/>
    <row r="995" spans="1:9"/>
    <row r="996" spans="1:9"/>
  </sheetData>
  <mergeCells count="8">
    <mergeCell ref="B24:E24"/>
    <mergeCell ref="A993:I993"/>
    <mergeCell ref="A1:C1"/>
    <mergeCell ref="B3:E3"/>
    <mergeCell ref="B4:E4"/>
    <mergeCell ref="B5:E5"/>
    <mergeCell ref="B15:E15"/>
    <mergeCell ref="B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5"/>
  <sheetViews>
    <sheetView topLeftCell="A151" workbookViewId="0">
      <selection activeCell="G155" sqref="G155"/>
    </sheetView>
  </sheetViews>
  <sheetFormatPr defaultColWidth="11.140625" defaultRowHeight="12"/>
  <cols>
    <col min="1" max="1" width="11.140625" style="77"/>
    <col min="2" max="2" width="11.140625" style="65"/>
    <col min="3" max="3" width="11.140625" style="66"/>
    <col min="4" max="4" width="11.140625" style="65"/>
    <col min="5" max="5" width="11.140625" style="67"/>
    <col min="6" max="6" width="11.140625" style="68"/>
    <col min="7" max="7" width="13.85546875" style="64" customWidth="1"/>
    <col min="8" max="8" width="13" style="64" customWidth="1"/>
    <col min="9" max="9" width="16.140625" style="64" customWidth="1"/>
    <col min="10" max="16384" width="11.140625" style="87"/>
  </cols>
  <sheetData>
    <row r="1" spans="1:35" ht="24" customHeight="1">
      <c r="A1" s="277" t="s">
        <v>666</v>
      </c>
      <c r="B1" s="278"/>
      <c r="C1" s="278"/>
      <c r="D1" s="278"/>
      <c r="E1" s="278"/>
      <c r="F1" s="278"/>
      <c r="G1" s="279"/>
    </row>
    <row r="2" spans="1:35" ht="24" customHeight="1">
      <c r="A2" s="278"/>
      <c r="B2" s="289"/>
      <c r="C2" s="289"/>
      <c r="D2" s="289"/>
      <c r="E2" s="289"/>
      <c r="F2" s="289"/>
      <c r="G2" s="289"/>
    </row>
    <row r="3" spans="1:35" ht="24" customHeight="1">
      <c r="A3" s="287" t="s">
        <v>431</v>
      </c>
      <c r="B3" s="287"/>
      <c r="C3" s="287"/>
      <c r="D3" s="287"/>
      <c r="E3" s="287"/>
      <c r="F3" s="287"/>
      <c r="G3" s="288"/>
      <c r="H3" s="289"/>
      <c r="I3" s="289"/>
    </row>
    <row r="4" spans="1:35" s="88" customFormat="1" ht="24" customHeight="1">
      <c r="A4" s="69"/>
      <c r="B4" s="69"/>
      <c r="C4" s="70"/>
      <c r="D4" s="69"/>
      <c r="E4" s="2"/>
      <c r="F4" s="69"/>
      <c r="G4" s="64"/>
      <c r="H4" s="280" t="s">
        <v>20</v>
      </c>
      <c r="I4" s="280"/>
    </row>
    <row r="5" spans="1:35" s="89" customFormat="1" ht="24" customHeight="1">
      <c r="A5" s="149" t="s">
        <v>432</v>
      </c>
      <c r="B5" s="150" t="s">
        <v>433</v>
      </c>
      <c r="C5" s="151" t="s">
        <v>434</v>
      </c>
      <c r="D5" s="150" t="s">
        <v>435</v>
      </c>
      <c r="E5" s="152" t="s">
        <v>436</v>
      </c>
      <c r="F5" s="153" t="s">
        <v>437</v>
      </c>
      <c r="G5" s="154" t="s">
        <v>438</v>
      </c>
      <c r="H5" s="155" t="s">
        <v>439</v>
      </c>
      <c r="I5" s="155" t="s">
        <v>440</v>
      </c>
    </row>
    <row r="6" spans="1:35" ht="24" customHeight="1">
      <c r="A6" s="82" t="s">
        <v>441</v>
      </c>
      <c r="B6" s="71">
        <v>11</v>
      </c>
      <c r="C6" s="72" t="s">
        <v>442</v>
      </c>
      <c r="D6" s="71">
        <v>3111</v>
      </c>
      <c r="E6" s="73" t="s">
        <v>443</v>
      </c>
      <c r="F6" s="83" t="s">
        <v>444</v>
      </c>
      <c r="G6" s="84">
        <v>14380279</v>
      </c>
      <c r="H6" s="85">
        <v>11738112</v>
      </c>
      <c r="I6" s="85">
        <v>14254941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</row>
    <row r="7" spans="1:35" ht="24" customHeight="1">
      <c r="A7" s="82" t="s">
        <v>441</v>
      </c>
      <c r="B7" s="71">
        <v>11</v>
      </c>
      <c r="C7" s="72" t="s">
        <v>442</v>
      </c>
      <c r="D7" s="71">
        <v>3121</v>
      </c>
      <c r="E7" s="73" t="s">
        <v>445</v>
      </c>
      <c r="F7" s="83" t="s">
        <v>444</v>
      </c>
      <c r="G7" s="84">
        <v>500809</v>
      </c>
      <c r="H7" s="85">
        <v>178152</v>
      </c>
      <c r="I7" s="85">
        <v>405254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ht="24" customHeight="1">
      <c r="A8" s="82" t="s">
        <v>441</v>
      </c>
      <c r="B8" s="71">
        <v>11</v>
      </c>
      <c r="C8" s="72" t="s">
        <v>442</v>
      </c>
      <c r="D8" s="71">
        <v>3132</v>
      </c>
      <c r="E8" s="73" t="s">
        <v>446</v>
      </c>
      <c r="F8" s="83" t="s">
        <v>444</v>
      </c>
      <c r="G8" s="84">
        <v>2352600</v>
      </c>
      <c r="H8" s="85">
        <v>1922985</v>
      </c>
      <c r="I8" s="85">
        <v>2337114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ht="24" customHeight="1">
      <c r="A9" s="82" t="s">
        <v>441</v>
      </c>
      <c r="B9" s="71">
        <v>11</v>
      </c>
      <c r="C9" s="72" t="s">
        <v>442</v>
      </c>
      <c r="D9" s="71">
        <v>3212</v>
      </c>
      <c r="E9" s="73" t="s">
        <v>447</v>
      </c>
      <c r="F9" s="83" t="s">
        <v>444</v>
      </c>
      <c r="G9" s="84">
        <v>346100</v>
      </c>
      <c r="H9" s="85">
        <v>397839</v>
      </c>
      <c r="I9" s="85">
        <v>496242</v>
      </c>
      <c r="J9" s="90"/>
      <c r="K9" s="91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ht="24" customHeight="1">
      <c r="A10" s="82" t="s">
        <v>441</v>
      </c>
      <c r="B10" s="71">
        <v>11</v>
      </c>
      <c r="C10" s="72" t="s">
        <v>442</v>
      </c>
      <c r="D10" s="71">
        <v>3236</v>
      </c>
      <c r="E10" s="73" t="s">
        <v>448</v>
      </c>
      <c r="F10" s="83" t="s">
        <v>444</v>
      </c>
      <c r="G10" s="84">
        <v>25500</v>
      </c>
      <c r="H10" s="85">
        <v>0</v>
      </c>
      <c r="I10" s="85">
        <v>42000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ht="24" customHeight="1">
      <c r="A11" s="82" t="s">
        <v>441</v>
      </c>
      <c r="B11" s="71">
        <v>11</v>
      </c>
      <c r="C11" s="72" t="s">
        <v>442</v>
      </c>
      <c r="D11" s="71">
        <v>3295</v>
      </c>
      <c r="E11" s="73" t="s">
        <v>449</v>
      </c>
      <c r="F11" s="83" t="s">
        <v>444</v>
      </c>
      <c r="G11" s="84">
        <v>30945</v>
      </c>
      <c r="H11" s="85">
        <v>27863</v>
      </c>
      <c r="I11" s="85">
        <v>33488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s="75" customFormat="1" ht="24" customHeight="1">
      <c r="A12" s="156" t="s">
        <v>441</v>
      </c>
      <c r="B12" s="157">
        <v>11</v>
      </c>
      <c r="C12" s="158" t="s">
        <v>442</v>
      </c>
      <c r="D12" s="157"/>
      <c r="E12" s="159" t="s">
        <v>451</v>
      </c>
      <c r="F12" s="160" t="s">
        <v>444</v>
      </c>
      <c r="G12" s="161">
        <f>SUM(G6:G11)</f>
        <v>17636233</v>
      </c>
      <c r="H12" s="161">
        <f>SUM(H6:H11)</f>
        <v>14264951</v>
      </c>
      <c r="I12" s="161">
        <f>SUM(I6:I11)</f>
        <v>17569039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35" ht="24" customHeight="1">
      <c r="A13" s="82" t="s">
        <v>441</v>
      </c>
      <c r="B13" s="71">
        <v>11</v>
      </c>
      <c r="C13" s="72" t="s">
        <v>442</v>
      </c>
      <c r="D13" s="71">
        <v>3211</v>
      </c>
      <c r="E13" s="73" t="s">
        <v>455</v>
      </c>
      <c r="F13" s="83" t="s">
        <v>452</v>
      </c>
      <c r="G13" s="84">
        <v>102500</v>
      </c>
      <c r="H13" s="85">
        <v>105881</v>
      </c>
      <c r="I13" s="85">
        <v>129265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ht="24" customHeight="1">
      <c r="A14" s="82" t="s">
        <v>441</v>
      </c>
      <c r="B14" s="71">
        <v>11</v>
      </c>
      <c r="C14" s="72" t="s">
        <v>442</v>
      </c>
      <c r="D14" s="71">
        <v>3212</v>
      </c>
      <c r="E14" s="73" t="s">
        <v>456</v>
      </c>
      <c r="F14" s="83" t="s">
        <v>452</v>
      </c>
      <c r="G14" s="84">
        <v>51250</v>
      </c>
      <c r="H14" s="85">
        <v>0</v>
      </c>
      <c r="I14" s="85">
        <v>0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5" ht="24" customHeight="1">
      <c r="A15" s="82" t="s">
        <v>441</v>
      </c>
      <c r="B15" s="71">
        <v>11</v>
      </c>
      <c r="C15" s="72" t="s">
        <v>442</v>
      </c>
      <c r="D15" s="71">
        <v>3213</v>
      </c>
      <c r="E15" s="73" t="s">
        <v>457</v>
      </c>
      <c r="F15" s="83" t="s">
        <v>452</v>
      </c>
      <c r="G15" s="84">
        <v>0</v>
      </c>
      <c r="H15" s="85">
        <v>27530</v>
      </c>
      <c r="I15" s="85">
        <v>40000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ht="24" customHeight="1">
      <c r="A16" s="82" t="s">
        <v>441</v>
      </c>
      <c r="B16" s="71">
        <v>11</v>
      </c>
      <c r="C16" s="72" t="s">
        <v>442</v>
      </c>
      <c r="D16" s="71">
        <v>3221</v>
      </c>
      <c r="E16" s="73" t="s">
        <v>458</v>
      </c>
      <c r="F16" s="83" t="s">
        <v>452</v>
      </c>
      <c r="G16" s="84">
        <v>234085</v>
      </c>
      <c r="H16" s="85">
        <v>13428</v>
      </c>
      <c r="I16" s="85">
        <v>13428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ht="24" customHeight="1">
      <c r="A17" s="82" t="s">
        <v>441</v>
      </c>
      <c r="B17" s="71">
        <v>11</v>
      </c>
      <c r="C17" s="72" t="s">
        <v>442</v>
      </c>
      <c r="D17" s="71">
        <v>3222</v>
      </c>
      <c r="E17" s="73" t="s">
        <v>459</v>
      </c>
      <c r="F17" s="83" t="s">
        <v>452</v>
      </c>
      <c r="G17" s="84">
        <v>40755</v>
      </c>
      <c r="H17" s="85">
        <v>0</v>
      </c>
      <c r="I17" s="85">
        <v>0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ht="24" customHeight="1">
      <c r="A18" s="82" t="s">
        <v>441</v>
      </c>
      <c r="B18" s="71">
        <v>11</v>
      </c>
      <c r="C18" s="72" t="s">
        <v>442</v>
      </c>
      <c r="D18" s="71">
        <v>3223</v>
      </c>
      <c r="E18" s="73" t="s">
        <v>460</v>
      </c>
      <c r="F18" s="83" t="s">
        <v>452</v>
      </c>
      <c r="G18" s="84">
        <v>397100</v>
      </c>
      <c r="H18" s="85">
        <v>346476</v>
      </c>
      <c r="I18" s="85">
        <v>516413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24" customHeight="1">
      <c r="A19" s="82" t="s">
        <v>441</v>
      </c>
      <c r="B19" s="71">
        <v>11</v>
      </c>
      <c r="C19" s="72" t="s">
        <v>442</v>
      </c>
      <c r="D19" s="71">
        <v>3224</v>
      </c>
      <c r="E19" s="73" t="s">
        <v>461</v>
      </c>
      <c r="F19" s="83" t="s">
        <v>452</v>
      </c>
      <c r="G19" s="84">
        <v>30949</v>
      </c>
      <c r="H19" s="85">
        <v>0</v>
      </c>
      <c r="I19" s="85">
        <v>0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ht="24" customHeight="1">
      <c r="A20" s="82" t="s">
        <v>441</v>
      </c>
      <c r="B20" s="71">
        <v>11</v>
      </c>
      <c r="C20" s="72" t="s">
        <v>442</v>
      </c>
      <c r="D20" s="71">
        <v>3231</v>
      </c>
      <c r="E20" s="73" t="s">
        <v>464</v>
      </c>
      <c r="F20" s="83" t="s">
        <v>452</v>
      </c>
      <c r="G20" s="84">
        <v>112200</v>
      </c>
      <c r="H20" s="85">
        <v>60973</v>
      </c>
      <c r="I20" s="85">
        <v>75900</v>
      </c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 ht="24" customHeight="1">
      <c r="A21" s="82" t="s">
        <v>441</v>
      </c>
      <c r="B21" s="71">
        <v>11</v>
      </c>
      <c r="C21" s="72" t="s">
        <v>442</v>
      </c>
      <c r="D21" s="71">
        <v>3232</v>
      </c>
      <c r="E21" s="73" t="s">
        <v>465</v>
      </c>
      <c r="F21" s="83" t="s">
        <v>452</v>
      </c>
      <c r="G21" s="84">
        <v>155150</v>
      </c>
      <c r="H21" s="85">
        <v>54919</v>
      </c>
      <c r="I21" s="85">
        <v>55419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 ht="24" customHeight="1">
      <c r="A22" s="82" t="s">
        <v>441</v>
      </c>
      <c r="B22" s="71">
        <v>11</v>
      </c>
      <c r="C22" s="72" t="s">
        <v>442</v>
      </c>
      <c r="D22" s="71">
        <v>3233</v>
      </c>
      <c r="E22" s="73" t="s">
        <v>466</v>
      </c>
      <c r="F22" s="83" t="s">
        <v>452</v>
      </c>
      <c r="G22" s="84">
        <v>59850</v>
      </c>
      <c r="H22" s="85">
        <v>41875</v>
      </c>
      <c r="I22" s="85">
        <v>51759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 ht="24" customHeight="1">
      <c r="A23" s="82" t="s">
        <v>441</v>
      </c>
      <c r="B23" s="71">
        <v>11</v>
      </c>
      <c r="C23" s="72" t="s">
        <v>442</v>
      </c>
      <c r="D23" s="71">
        <v>3234</v>
      </c>
      <c r="E23" s="73" t="s">
        <v>467</v>
      </c>
      <c r="F23" s="83" t="s">
        <v>452</v>
      </c>
      <c r="G23" s="84">
        <v>75900</v>
      </c>
      <c r="H23" s="85">
        <v>58018</v>
      </c>
      <c r="I23" s="85">
        <v>74898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 ht="24" customHeight="1">
      <c r="A24" s="82" t="s">
        <v>441</v>
      </c>
      <c r="B24" s="71">
        <v>11</v>
      </c>
      <c r="C24" s="72" t="s">
        <v>442</v>
      </c>
      <c r="D24" s="71">
        <v>3235</v>
      </c>
      <c r="E24" s="73" t="s">
        <v>468</v>
      </c>
      <c r="F24" s="83" t="s">
        <v>452</v>
      </c>
      <c r="G24" s="84">
        <v>55460</v>
      </c>
      <c r="H24" s="85">
        <v>31120</v>
      </c>
      <c r="I24" s="85">
        <v>31120</v>
      </c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 ht="24" customHeight="1">
      <c r="A25" s="82" t="s">
        <v>441</v>
      </c>
      <c r="B25" s="71">
        <v>11</v>
      </c>
      <c r="C25" s="72" t="s">
        <v>442</v>
      </c>
      <c r="D25" s="71">
        <v>3236</v>
      </c>
      <c r="E25" s="73" t="s">
        <v>448</v>
      </c>
      <c r="F25" s="83" t="s">
        <v>452</v>
      </c>
      <c r="G25" s="84">
        <v>0</v>
      </c>
      <c r="H25" s="85">
        <v>7200</v>
      </c>
      <c r="I25" s="85">
        <v>7200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 ht="24" customHeight="1">
      <c r="A26" s="82" t="s">
        <v>441</v>
      </c>
      <c r="B26" s="71">
        <v>11</v>
      </c>
      <c r="C26" s="72" t="s">
        <v>442</v>
      </c>
      <c r="D26" s="71">
        <v>3237</v>
      </c>
      <c r="E26" s="73" t="s">
        <v>469</v>
      </c>
      <c r="F26" s="83" t="s">
        <v>452</v>
      </c>
      <c r="G26" s="84">
        <v>149150</v>
      </c>
      <c r="H26" s="85">
        <v>194782</v>
      </c>
      <c r="I26" s="85">
        <v>194782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 ht="24" customHeight="1">
      <c r="A27" s="82" t="s">
        <v>441</v>
      </c>
      <c r="B27" s="71">
        <v>11</v>
      </c>
      <c r="C27" s="72" t="s">
        <v>442</v>
      </c>
      <c r="D27" s="71">
        <v>3238</v>
      </c>
      <c r="E27" s="73" t="s">
        <v>470</v>
      </c>
      <c r="F27" s="83" t="s">
        <v>452</v>
      </c>
      <c r="G27" s="84">
        <v>95000</v>
      </c>
      <c r="H27" s="85">
        <v>74689</v>
      </c>
      <c r="I27" s="85">
        <v>94590</v>
      </c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 ht="24" customHeight="1">
      <c r="A28" s="82" t="s">
        <v>441</v>
      </c>
      <c r="B28" s="71">
        <v>11</v>
      </c>
      <c r="C28" s="72" t="s">
        <v>442</v>
      </c>
      <c r="D28" s="71">
        <v>3239</v>
      </c>
      <c r="E28" s="73" t="s">
        <v>471</v>
      </c>
      <c r="F28" s="83" t="s">
        <v>452</v>
      </c>
      <c r="G28" s="84">
        <v>103272</v>
      </c>
      <c r="H28" s="85">
        <v>35962</v>
      </c>
      <c r="I28" s="85">
        <v>39212</v>
      </c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</row>
    <row r="29" spans="1:35" ht="24" customHeight="1">
      <c r="A29" s="82" t="s">
        <v>441</v>
      </c>
      <c r="B29" s="71">
        <v>11</v>
      </c>
      <c r="C29" s="72" t="s">
        <v>442</v>
      </c>
      <c r="D29" s="71">
        <v>3241</v>
      </c>
      <c r="E29" s="73" t="s">
        <v>472</v>
      </c>
      <c r="F29" s="83" t="s">
        <v>452</v>
      </c>
      <c r="G29" s="84">
        <v>45150</v>
      </c>
      <c r="H29" s="85">
        <v>35259</v>
      </c>
      <c r="I29" s="85">
        <v>35259</v>
      </c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</row>
    <row r="30" spans="1:35" ht="24" customHeight="1">
      <c r="A30" s="82" t="s">
        <v>441</v>
      </c>
      <c r="B30" s="71">
        <v>11</v>
      </c>
      <c r="C30" s="72" t="s">
        <v>442</v>
      </c>
      <c r="D30" s="71">
        <v>3293</v>
      </c>
      <c r="E30" s="73" t="s">
        <v>474</v>
      </c>
      <c r="F30" s="83" t="s">
        <v>452</v>
      </c>
      <c r="G30" s="84">
        <v>9000</v>
      </c>
      <c r="H30" s="85">
        <v>0</v>
      </c>
      <c r="I30" s="85">
        <v>0</v>
      </c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</row>
    <row r="31" spans="1:35" ht="24" customHeight="1">
      <c r="A31" s="82" t="s">
        <v>441</v>
      </c>
      <c r="B31" s="71">
        <v>11</v>
      </c>
      <c r="C31" s="72" t="s">
        <v>442</v>
      </c>
      <c r="D31" s="71">
        <v>3294</v>
      </c>
      <c r="E31" s="73" t="s">
        <v>475</v>
      </c>
      <c r="F31" s="83" t="s">
        <v>452</v>
      </c>
      <c r="G31" s="84">
        <v>25000</v>
      </c>
      <c r="H31" s="85">
        <v>1978</v>
      </c>
      <c r="I31" s="85">
        <v>1978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</row>
    <row r="32" spans="1:35" ht="24" customHeight="1">
      <c r="A32" s="82" t="s">
        <v>441</v>
      </c>
      <c r="B32" s="71">
        <v>11</v>
      </c>
      <c r="C32" s="72" t="s">
        <v>442</v>
      </c>
      <c r="D32" s="71">
        <v>3299</v>
      </c>
      <c r="E32" s="73" t="s">
        <v>450</v>
      </c>
      <c r="F32" s="83" t="s">
        <v>452</v>
      </c>
      <c r="G32" s="84">
        <v>86150</v>
      </c>
      <c r="H32" s="85">
        <v>731</v>
      </c>
      <c r="I32" s="85">
        <v>1219</v>
      </c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ht="24" customHeight="1">
      <c r="A33" s="82" t="s">
        <v>441</v>
      </c>
      <c r="B33" s="71">
        <v>11</v>
      </c>
      <c r="C33" s="72" t="s">
        <v>442</v>
      </c>
      <c r="D33" s="71">
        <v>4221</v>
      </c>
      <c r="E33" s="73" t="s">
        <v>484</v>
      </c>
      <c r="F33" s="83" t="s">
        <v>452</v>
      </c>
      <c r="G33" s="84">
        <v>245000</v>
      </c>
      <c r="H33" s="85">
        <v>0</v>
      </c>
      <c r="I33" s="85">
        <v>0</v>
      </c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ht="24" customHeight="1">
      <c r="A34" s="82" t="s">
        <v>441</v>
      </c>
      <c r="B34" s="71">
        <v>11</v>
      </c>
      <c r="C34" s="72" t="s">
        <v>442</v>
      </c>
      <c r="D34" s="71">
        <v>4241</v>
      </c>
      <c r="E34" s="73" t="s">
        <v>490</v>
      </c>
      <c r="F34" s="83" t="s">
        <v>452</v>
      </c>
      <c r="G34" s="84">
        <v>28546</v>
      </c>
      <c r="H34" s="85">
        <v>0</v>
      </c>
      <c r="I34" s="85">
        <v>0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</row>
    <row r="35" spans="1:35" ht="24" customHeight="1">
      <c r="A35" s="82" t="s">
        <v>441</v>
      </c>
      <c r="B35" s="71">
        <v>11</v>
      </c>
      <c r="C35" s="72" t="s">
        <v>442</v>
      </c>
      <c r="D35" s="71">
        <v>4262</v>
      </c>
      <c r="E35" s="73" t="s">
        <v>491</v>
      </c>
      <c r="F35" s="83" t="s">
        <v>452</v>
      </c>
      <c r="G35" s="84">
        <v>0</v>
      </c>
      <c r="H35" s="85">
        <v>0</v>
      </c>
      <c r="I35" s="85">
        <v>25400</v>
      </c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</row>
    <row r="36" spans="1:35" s="75" customFormat="1" ht="24" customHeight="1">
      <c r="A36" s="156" t="s">
        <v>441</v>
      </c>
      <c r="B36" s="157">
        <v>11</v>
      </c>
      <c r="C36" s="158" t="s">
        <v>442</v>
      </c>
      <c r="D36" s="157"/>
      <c r="E36" s="159" t="s">
        <v>451</v>
      </c>
      <c r="F36" s="160" t="s">
        <v>452</v>
      </c>
      <c r="G36" s="161">
        <f>SUM(G13:G35)</f>
        <v>2101467</v>
      </c>
      <c r="H36" s="161">
        <f>SUM(H13:H35)</f>
        <v>1090821</v>
      </c>
      <c r="I36" s="161">
        <f>SUM(I13:I35)</f>
        <v>1387842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</row>
    <row r="37" spans="1:35" s="148" customFormat="1" ht="24" customHeight="1">
      <c r="A37" s="162" t="s">
        <v>441</v>
      </c>
      <c r="B37" s="163">
        <v>11</v>
      </c>
      <c r="C37" s="164" t="s">
        <v>442</v>
      </c>
      <c r="D37" s="163">
        <v>3237</v>
      </c>
      <c r="E37" s="165" t="s">
        <v>469</v>
      </c>
      <c r="F37" s="166" t="s">
        <v>494</v>
      </c>
      <c r="G37" s="167">
        <v>35536</v>
      </c>
      <c r="H37" s="167">
        <v>26158</v>
      </c>
      <c r="I37" s="167">
        <v>26158</v>
      </c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</row>
    <row r="38" spans="1:35" s="75" customFormat="1" ht="24" customHeight="1">
      <c r="A38" s="156" t="s">
        <v>441</v>
      </c>
      <c r="B38" s="157">
        <v>11</v>
      </c>
      <c r="C38" s="158" t="s">
        <v>442</v>
      </c>
      <c r="D38" s="157"/>
      <c r="E38" s="159" t="s">
        <v>451</v>
      </c>
      <c r="F38" s="160" t="s">
        <v>494</v>
      </c>
      <c r="G38" s="161">
        <f>G37</f>
        <v>35536</v>
      </c>
      <c r="H38" s="161">
        <f t="shared" ref="H38:I38" si="0">H37</f>
        <v>26158</v>
      </c>
      <c r="I38" s="161">
        <f t="shared" si="0"/>
        <v>26158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</row>
    <row r="39" spans="1:35" s="148" customFormat="1" ht="24" customHeight="1">
      <c r="A39" s="162" t="s">
        <v>441</v>
      </c>
      <c r="B39" s="163">
        <v>11</v>
      </c>
      <c r="C39" s="164" t="s">
        <v>442</v>
      </c>
      <c r="D39" s="163">
        <v>3721</v>
      </c>
      <c r="E39" s="165" t="s">
        <v>481</v>
      </c>
      <c r="F39" s="166" t="s">
        <v>495</v>
      </c>
      <c r="G39" s="167">
        <v>0</v>
      </c>
      <c r="H39" s="167">
        <v>3500</v>
      </c>
      <c r="I39" s="167">
        <v>3500</v>
      </c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</row>
    <row r="40" spans="1:35" s="75" customFormat="1" ht="24" customHeight="1">
      <c r="A40" s="156" t="s">
        <v>441</v>
      </c>
      <c r="B40" s="157">
        <v>11</v>
      </c>
      <c r="C40" s="158" t="s">
        <v>442</v>
      </c>
      <c r="D40" s="157"/>
      <c r="E40" s="159" t="s">
        <v>451</v>
      </c>
      <c r="F40" s="160" t="s">
        <v>495</v>
      </c>
      <c r="G40" s="161">
        <f>G39</f>
        <v>0</v>
      </c>
      <c r="H40" s="161">
        <f t="shared" ref="H40:I40" si="1">H39</f>
        <v>3500</v>
      </c>
      <c r="I40" s="161">
        <f t="shared" si="1"/>
        <v>3500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</row>
    <row r="41" spans="1:35" ht="24" customHeight="1">
      <c r="A41" s="82" t="s">
        <v>441</v>
      </c>
      <c r="B41" s="71">
        <v>11</v>
      </c>
      <c r="C41" s="72" t="s">
        <v>442</v>
      </c>
      <c r="D41" s="71">
        <v>3111</v>
      </c>
      <c r="E41" s="73" t="s">
        <v>443</v>
      </c>
      <c r="F41" s="83" t="s">
        <v>530</v>
      </c>
      <c r="G41" s="84">
        <v>0</v>
      </c>
      <c r="H41" s="85">
        <v>212299</v>
      </c>
      <c r="I41" s="85">
        <v>212299</v>
      </c>
    </row>
    <row r="42" spans="1:35" ht="24" customHeight="1">
      <c r="A42" s="82" t="s">
        <v>441</v>
      </c>
      <c r="B42" s="71">
        <v>11</v>
      </c>
      <c r="C42" s="72" t="s">
        <v>442</v>
      </c>
      <c r="D42" s="71">
        <v>3132</v>
      </c>
      <c r="E42" s="73" t="s">
        <v>446</v>
      </c>
      <c r="F42" s="83" t="s">
        <v>530</v>
      </c>
      <c r="G42" s="84">
        <v>0</v>
      </c>
      <c r="H42" s="85">
        <v>32906</v>
      </c>
      <c r="I42" s="85">
        <v>32906</v>
      </c>
    </row>
    <row r="43" spans="1:35" ht="24" customHeight="1">
      <c r="A43" s="82" t="s">
        <v>441</v>
      </c>
      <c r="B43" s="71">
        <v>11</v>
      </c>
      <c r="C43" s="72" t="s">
        <v>442</v>
      </c>
      <c r="D43" s="71">
        <v>3133</v>
      </c>
      <c r="E43" s="73" t="s">
        <v>454</v>
      </c>
      <c r="F43" s="83" t="s">
        <v>530</v>
      </c>
      <c r="G43" s="84">
        <v>0</v>
      </c>
      <c r="H43" s="85">
        <v>3609</v>
      </c>
      <c r="I43" s="85">
        <v>3609</v>
      </c>
    </row>
    <row r="44" spans="1:35" ht="24" customHeight="1">
      <c r="A44" s="82" t="s">
        <v>441</v>
      </c>
      <c r="B44" s="71">
        <v>11</v>
      </c>
      <c r="C44" s="72" t="s">
        <v>442</v>
      </c>
      <c r="D44" s="71">
        <v>3295</v>
      </c>
      <c r="E44" s="73" t="s">
        <v>449</v>
      </c>
      <c r="F44" s="83" t="s">
        <v>530</v>
      </c>
      <c r="G44" s="84">
        <v>0</v>
      </c>
      <c r="H44" s="85">
        <v>22050</v>
      </c>
      <c r="I44" s="85">
        <v>22050</v>
      </c>
    </row>
    <row r="45" spans="1:35" ht="24" customHeight="1">
      <c r="A45" s="82" t="s">
        <v>441</v>
      </c>
      <c r="B45" s="71">
        <v>11</v>
      </c>
      <c r="C45" s="72" t="s">
        <v>442</v>
      </c>
      <c r="D45" s="71">
        <v>3296</v>
      </c>
      <c r="E45" s="73" t="s">
        <v>476</v>
      </c>
      <c r="F45" s="83" t="s">
        <v>530</v>
      </c>
      <c r="G45" s="84">
        <v>0</v>
      </c>
      <c r="H45" s="81">
        <v>84625</v>
      </c>
      <c r="I45" s="81">
        <v>84625</v>
      </c>
    </row>
    <row r="46" spans="1:35" ht="24" customHeight="1">
      <c r="A46" s="82" t="s">
        <v>441</v>
      </c>
      <c r="B46" s="71">
        <v>11</v>
      </c>
      <c r="C46" s="72" t="s">
        <v>442</v>
      </c>
      <c r="D46" s="71">
        <v>3433</v>
      </c>
      <c r="E46" s="73" t="s">
        <v>531</v>
      </c>
      <c r="F46" s="83" t="s">
        <v>530</v>
      </c>
      <c r="G46" s="84">
        <v>0</v>
      </c>
      <c r="H46" s="81">
        <v>82178</v>
      </c>
      <c r="I46" s="81">
        <v>82178</v>
      </c>
    </row>
    <row r="47" spans="1:35" ht="24" customHeight="1">
      <c r="A47" s="156" t="s">
        <v>441</v>
      </c>
      <c r="B47" s="157">
        <v>11</v>
      </c>
      <c r="C47" s="158" t="s">
        <v>442</v>
      </c>
      <c r="D47" s="157"/>
      <c r="E47" s="159" t="s">
        <v>451</v>
      </c>
      <c r="F47" s="160" t="s">
        <v>530</v>
      </c>
      <c r="G47" s="161">
        <f>SUM(G41:G46)</f>
        <v>0</v>
      </c>
      <c r="H47" s="161">
        <f t="shared" ref="H47:I47" si="2">SUM(H41:H46)</f>
        <v>437667</v>
      </c>
      <c r="I47" s="161">
        <f t="shared" si="2"/>
        <v>437667</v>
      </c>
    </row>
    <row r="48" spans="1:35" s="75" customFormat="1" ht="24" customHeight="1">
      <c r="A48" s="168" t="s">
        <v>441</v>
      </c>
      <c r="B48" s="169">
        <v>11</v>
      </c>
      <c r="C48" s="170" t="s">
        <v>442</v>
      </c>
      <c r="D48" s="169"/>
      <c r="E48" s="171" t="s">
        <v>496</v>
      </c>
      <c r="F48" s="172"/>
      <c r="G48" s="173">
        <f>G12+G36+G38+G40+G47</f>
        <v>19773236</v>
      </c>
      <c r="H48" s="173">
        <f t="shared" ref="H48:I48" si="3">H12+H36+H38+H40+H47</f>
        <v>15823097</v>
      </c>
      <c r="I48" s="173">
        <f t="shared" si="3"/>
        <v>19424206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</row>
    <row r="49" spans="1:35" ht="24" customHeight="1">
      <c r="A49" s="82" t="s">
        <v>441</v>
      </c>
      <c r="B49" s="71">
        <v>31</v>
      </c>
      <c r="C49" s="72" t="s">
        <v>497</v>
      </c>
      <c r="D49" s="71">
        <v>3111</v>
      </c>
      <c r="E49" s="73" t="s">
        <v>443</v>
      </c>
      <c r="F49" s="83" t="s">
        <v>498</v>
      </c>
      <c r="G49" s="84">
        <v>170000</v>
      </c>
      <c r="H49" s="85">
        <v>212988</v>
      </c>
      <c r="I49" s="85">
        <v>212988</v>
      </c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1:35" ht="24" customHeight="1">
      <c r="A50" s="82" t="s">
        <v>441</v>
      </c>
      <c r="B50" s="71">
        <v>31</v>
      </c>
      <c r="C50" s="72" t="s">
        <v>497</v>
      </c>
      <c r="D50" s="71">
        <v>3121</v>
      </c>
      <c r="E50" s="73" t="s">
        <v>445</v>
      </c>
      <c r="F50" s="83" t="s">
        <v>498</v>
      </c>
      <c r="G50" s="84">
        <v>12000</v>
      </c>
      <c r="H50" s="85">
        <v>0</v>
      </c>
      <c r="I50" s="85">
        <v>0</v>
      </c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</row>
    <row r="51" spans="1:35" ht="24" customHeight="1">
      <c r="A51" s="82" t="s">
        <v>441</v>
      </c>
      <c r="B51" s="71">
        <v>31</v>
      </c>
      <c r="C51" s="72" t="s">
        <v>497</v>
      </c>
      <c r="D51" s="71">
        <v>3132</v>
      </c>
      <c r="E51" s="73" t="s">
        <v>446</v>
      </c>
      <c r="F51" s="83" t="s">
        <v>498</v>
      </c>
      <c r="G51" s="84">
        <v>28050</v>
      </c>
      <c r="H51" s="85">
        <v>35143</v>
      </c>
      <c r="I51" s="85">
        <v>35143</v>
      </c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</row>
    <row r="52" spans="1:35" ht="24" customHeight="1">
      <c r="A52" s="82" t="s">
        <v>441</v>
      </c>
      <c r="B52" s="71">
        <v>31</v>
      </c>
      <c r="C52" s="72" t="s">
        <v>497</v>
      </c>
      <c r="D52" s="71">
        <v>3211</v>
      </c>
      <c r="E52" s="76" t="s">
        <v>455</v>
      </c>
      <c r="F52" s="83" t="s">
        <v>498</v>
      </c>
      <c r="G52" s="84">
        <v>45000</v>
      </c>
      <c r="H52" s="85">
        <v>30525</v>
      </c>
      <c r="I52" s="85">
        <v>42500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</row>
    <row r="53" spans="1:35" ht="24" customHeight="1">
      <c r="A53" s="82" t="s">
        <v>441</v>
      </c>
      <c r="B53" s="71">
        <v>31</v>
      </c>
      <c r="C53" s="72" t="s">
        <v>497</v>
      </c>
      <c r="D53" s="71">
        <v>3212</v>
      </c>
      <c r="E53" s="73" t="s">
        <v>456</v>
      </c>
      <c r="F53" s="83" t="s">
        <v>498</v>
      </c>
      <c r="G53" s="84">
        <v>0</v>
      </c>
      <c r="H53" s="85">
        <v>458</v>
      </c>
      <c r="I53" s="85">
        <v>458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</row>
    <row r="54" spans="1:35" ht="24" customHeight="1">
      <c r="A54" s="82" t="s">
        <v>441</v>
      </c>
      <c r="B54" s="71">
        <v>31</v>
      </c>
      <c r="C54" s="72" t="s">
        <v>497</v>
      </c>
      <c r="D54" s="71">
        <v>3221</v>
      </c>
      <c r="E54" s="73" t="s">
        <v>458</v>
      </c>
      <c r="F54" s="83" t="s">
        <v>498</v>
      </c>
      <c r="G54" s="84">
        <v>22000</v>
      </c>
      <c r="H54" s="85">
        <v>19181</v>
      </c>
      <c r="I54" s="85">
        <v>21376</v>
      </c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</row>
    <row r="55" spans="1:35" ht="24" customHeight="1">
      <c r="A55" s="82" t="s">
        <v>441</v>
      </c>
      <c r="B55" s="71">
        <v>31</v>
      </c>
      <c r="C55" s="72" t="s">
        <v>497</v>
      </c>
      <c r="D55" s="71">
        <v>3224</v>
      </c>
      <c r="E55" s="73" t="s">
        <v>461</v>
      </c>
      <c r="F55" s="83" t="s">
        <v>498</v>
      </c>
      <c r="G55" s="84">
        <v>1250</v>
      </c>
      <c r="H55" s="85">
        <v>0</v>
      </c>
      <c r="I55" s="85">
        <v>0</v>
      </c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35" ht="24" customHeight="1">
      <c r="A56" s="82" t="s">
        <v>441</v>
      </c>
      <c r="B56" s="71">
        <v>31</v>
      </c>
      <c r="C56" s="72" t="s">
        <v>497</v>
      </c>
      <c r="D56" s="71">
        <v>3231</v>
      </c>
      <c r="E56" s="73" t="s">
        <v>464</v>
      </c>
      <c r="F56" s="83" t="s">
        <v>498</v>
      </c>
      <c r="G56" s="84">
        <v>550</v>
      </c>
      <c r="H56" s="85">
        <v>0</v>
      </c>
      <c r="I56" s="85">
        <v>0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</row>
    <row r="57" spans="1:35" ht="24" customHeight="1">
      <c r="A57" s="82" t="s">
        <v>441</v>
      </c>
      <c r="B57" s="71">
        <v>31</v>
      </c>
      <c r="C57" s="72" t="s">
        <v>497</v>
      </c>
      <c r="D57" s="71">
        <v>3233</v>
      </c>
      <c r="E57" s="73" t="s">
        <v>466</v>
      </c>
      <c r="F57" s="83" t="s">
        <v>498</v>
      </c>
      <c r="G57" s="84">
        <v>1950</v>
      </c>
      <c r="H57" s="85">
        <v>0</v>
      </c>
      <c r="I57" s="85">
        <v>0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</row>
    <row r="58" spans="1:35" ht="24" customHeight="1">
      <c r="A58" s="82" t="s">
        <v>441</v>
      </c>
      <c r="B58" s="71">
        <v>31</v>
      </c>
      <c r="C58" s="72" t="s">
        <v>497</v>
      </c>
      <c r="D58" s="71">
        <v>3235</v>
      </c>
      <c r="E58" s="73" t="s">
        <v>468</v>
      </c>
      <c r="F58" s="83" t="s">
        <v>498</v>
      </c>
      <c r="G58" s="84">
        <v>4750</v>
      </c>
      <c r="H58" s="85">
        <v>0</v>
      </c>
      <c r="I58" s="85">
        <v>1875</v>
      </c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</row>
    <row r="59" spans="1:35" ht="24" customHeight="1">
      <c r="A59" s="82" t="s">
        <v>441</v>
      </c>
      <c r="B59" s="71">
        <v>31</v>
      </c>
      <c r="C59" s="72" t="s">
        <v>497</v>
      </c>
      <c r="D59" s="71">
        <v>3237</v>
      </c>
      <c r="E59" s="73" t="s">
        <v>469</v>
      </c>
      <c r="F59" s="83" t="s">
        <v>498</v>
      </c>
      <c r="G59" s="84">
        <v>610000</v>
      </c>
      <c r="H59" s="85">
        <v>409673</v>
      </c>
      <c r="I59" s="85">
        <v>499500</v>
      </c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</row>
    <row r="60" spans="1:35" ht="24" customHeight="1">
      <c r="A60" s="82" t="s">
        <v>441</v>
      </c>
      <c r="B60" s="71">
        <v>31</v>
      </c>
      <c r="C60" s="72" t="s">
        <v>497</v>
      </c>
      <c r="D60" s="71">
        <v>3238</v>
      </c>
      <c r="E60" s="73" t="s">
        <v>470</v>
      </c>
      <c r="F60" s="83" t="s">
        <v>498</v>
      </c>
      <c r="G60" s="84">
        <v>990</v>
      </c>
      <c r="H60" s="85">
        <v>0</v>
      </c>
      <c r="I60" s="85">
        <v>0</v>
      </c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</row>
    <row r="61" spans="1:35" ht="24" customHeight="1">
      <c r="A61" s="82" t="s">
        <v>441</v>
      </c>
      <c r="B61" s="71">
        <v>31</v>
      </c>
      <c r="C61" s="72" t="s">
        <v>497</v>
      </c>
      <c r="D61" s="71">
        <v>3239</v>
      </c>
      <c r="E61" s="73" t="s">
        <v>471</v>
      </c>
      <c r="F61" s="83" t="s">
        <v>498</v>
      </c>
      <c r="G61" s="84">
        <v>1400</v>
      </c>
      <c r="H61" s="85">
        <v>36394</v>
      </c>
      <c r="I61" s="85">
        <v>41564</v>
      </c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</row>
    <row r="62" spans="1:35" ht="24" customHeight="1">
      <c r="A62" s="82" t="s">
        <v>441</v>
      </c>
      <c r="B62" s="71">
        <v>31</v>
      </c>
      <c r="C62" s="72" t="s">
        <v>497</v>
      </c>
      <c r="D62" s="71">
        <v>3241</v>
      </c>
      <c r="E62" s="73" t="s">
        <v>472</v>
      </c>
      <c r="F62" s="83" t="s">
        <v>498</v>
      </c>
      <c r="G62" s="84">
        <v>15000</v>
      </c>
      <c r="H62" s="85">
        <v>10180</v>
      </c>
      <c r="I62" s="85">
        <v>15750</v>
      </c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</row>
    <row r="63" spans="1:35" ht="24" customHeight="1">
      <c r="A63" s="82" t="s">
        <v>441</v>
      </c>
      <c r="B63" s="71">
        <v>31</v>
      </c>
      <c r="C63" s="72" t="s">
        <v>497</v>
      </c>
      <c r="D63" s="71">
        <v>3292</v>
      </c>
      <c r="E63" s="73" t="s">
        <v>473</v>
      </c>
      <c r="F63" s="83" t="s">
        <v>498</v>
      </c>
      <c r="G63" s="84">
        <v>0</v>
      </c>
      <c r="H63" s="85">
        <v>0</v>
      </c>
      <c r="I63" s="85">
        <v>0</v>
      </c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</row>
    <row r="64" spans="1:35" ht="24" customHeight="1">
      <c r="A64" s="82" t="s">
        <v>441</v>
      </c>
      <c r="B64" s="71">
        <v>31</v>
      </c>
      <c r="C64" s="72" t="s">
        <v>497</v>
      </c>
      <c r="D64" s="71">
        <v>3293</v>
      </c>
      <c r="E64" s="73" t="s">
        <v>474</v>
      </c>
      <c r="F64" s="83" t="s">
        <v>498</v>
      </c>
      <c r="G64" s="84">
        <v>3150</v>
      </c>
      <c r="H64" s="85">
        <v>19581</v>
      </c>
      <c r="I64" s="85">
        <v>32332</v>
      </c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</row>
    <row r="65" spans="1:35" ht="24" customHeight="1">
      <c r="A65" s="82" t="s">
        <v>441</v>
      </c>
      <c r="B65" s="71">
        <v>31</v>
      </c>
      <c r="C65" s="72" t="s">
        <v>497</v>
      </c>
      <c r="D65" s="71">
        <v>3299</v>
      </c>
      <c r="E65" s="73" t="s">
        <v>450</v>
      </c>
      <c r="F65" s="83" t="s">
        <v>498</v>
      </c>
      <c r="G65" s="84">
        <v>10000</v>
      </c>
      <c r="H65" s="85">
        <v>446</v>
      </c>
      <c r="I65" s="85">
        <v>2500</v>
      </c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</row>
    <row r="66" spans="1:35" ht="24" customHeight="1">
      <c r="A66" s="82" t="s">
        <v>441</v>
      </c>
      <c r="B66" s="71">
        <v>31</v>
      </c>
      <c r="C66" s="72" t="s">
        <v>497</v>
      </c>
      <c r="D66" s="71">
        <v>3431</v>
      </c>
      <c r="E66" s="73" t="s">
        <v>477</v>
      </c>
      <c r="F66" s="83" t="s">
        <v>498</v>
      </c>
      <c r="G66" s="84">
        <v>9250</v>
      </c>
      <c r="H66" s="85">
        <v>0</v>
      </c>
      <c r="I66" s="85">
        <v>0</v>
      </c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</row>
    <row r="67" spans="1:35" ht="24" customHeight="1">
      <c r="A67" s="82" t="s">
        <v>441</v>
      </c>
      <c r="B67" s="71">
        <v>31</v>
      </c>
      <c r="C67" s="72" t="s">
        <v>497</v>
      </c>
      <c r="D67" s="71">
        <v>3432</v>
      </c>
      <c r="E67" s="73" t="s">
        <v>478</v>
      </c>
      <c r="F67" s="83" t="s">
        <v>498</v>
      </c>
      <c r="G67" s="84">
        <v>8</v>
      </c>
      <c r="H67" s="85">
        <v>0</v>
      </c>
      <c r="I67" s="85">
        <v>0</v>
      </c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</row>
    <row r="68" spans="1:35" ht="24" customHeight="1">
      <c r="A68" s="82" t="s">
        <v>441</v>
      </c>
      <c r="B68" s="71">
        <v>31</v>
      </c>
      <c r="C68" s="72" t="s">
        <v>497</v>
      </c>
      <c r="D68" s="71">
        <v>4221</v>
      </c>
      <c r="E68" s="73" t="s">
        <v>484</v>
      </c>
      <c r="F68" s="83" t="s">
        <v>498</v>
      </c>
      <c r="G68" s="84">
        <v>35000</v>
      </c>
      <c r="H68" s="85">
        <v>0</v>
      </c>
      <c r="I68" s="85">
        <v>0</v>
      </c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</row>
    <row r="69" spans="1:35" ht="24" customHeight="1">
      <c r="A69" s="82" t="s">
        <v>441</v>
      </c>
      <c r="B69" s="71">
        <v>31</v>
      </c>
      <c r="C69" s="72" t="s">
        <v>497</v>
      </c>
      <c r="D69" s="71">
        <v>4223</v>
      </c>
      <c r="E69" s="73" t="s">
        <v>486</v>
      </c>
      <c r="F69" s="83" t="s">
        <v>498</v>
      </c>
      <c r="G69" s="84">
        <v>4999</v>
      </c>
      <c r="H69" s="85">
        <v>0</v>
      </c>
      <c r="I69" s="85">
        <v>0</v>
      </c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</row>
    <row r="70" spans="1:35" s="75" customFormat="1" ht="24" customHeight="1">
      <c r="A70" s="168" t="s">
        <v>441</v>
      </c>
      <c r="B70" s="169">
        <v>31</v>
      </c>
      <c r="C70" s="170" t="s">
        <v>497</v>
      </c>
      <c r="D70" s="169"/>
      <c r="E70" s="171" t="s">
        <v>451</v>
      </c>
      <c r="F70" s="172" t="s">
        <v>498</v>
      </c>
      <c r="G70" s="173">
        <f>SUM(G49:G69)</f>
        <v>975347</v>
      </c>
      <c r="H70" s="173">
        <f>SUM(H49:H69)</f>
        <v>774569</v>
      </c>
      <c r="I70" s="173">
        <f>SUM(I49:I69)</f>
        <v>905986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</row>
    <row r="71" spans="1:35" ht="24" customHeight="1">
      <c r="A71" s="82" t="s">
        <v>441</v>
      </c>
      <c r="B71" s="71">
        <v>43</v>
      </c>
      <c r="C71" s="72" t="s">
        <v>499</v>
      </c>
      <c r="D71" s="71">
        <v>3111</v>
      </c>
      <c r="E71" s="73" t="s">
        <v>443</v>
      </c>
      <c r="F71" s="83" t="s">
        <v>498</v>
      </c>
      <c r="G71" s="84">
        <v>725000</v>
      </c>
      <c r="H71" s="85">
        <v>1349101</v>
      </c>
      <c r="I71" s="85">
        <v>1561895</v>
      </c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1:35" ht="24" customHeight="1">
      <c r="A72" s="82" t="s">
        <v>441</v>
      </c>
      <c r="B72" s="71">
        <v>43</v>
      </c>
      <c r="C72" s="72" t="s">
        <v>499</v>
      </c>
      <c r="D72" s="71">
        <v>3112</v>
      </c>
      <c r="E72" s="73" t="s">
        <v>453</v>
      </c>
      <c r="F72" s="83" t="s">
        <v>498</v>
      </c>
      <c r="G72" s="84">
        <v>0</v>
      </c>
      <c r="H72" s="85">
        <v>130</v>
      </c>
      <c r="I72" s="85">
        <v>260</v>
      </c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ht="24" customHeight="1">
      <c r="A73" s="82" t="s">
        <v>441</v>
      </c>
      <c r="B73" s="71">
        <v>43</v>
      </c>
      <c r="C73" s="72" t="s">
        <v>499</v>
      </c>
      <c r="D73" s="71">
        <v>3121</v>
      </c>
      <c r="E73" s="73" t="s">
        <v>445</v>
      </c>
      <c r="F73" s="83" t="s">
        <v>498</v>
      </c>
      <c r="G73" s="84">
        <v>142000</v>
      </c>
      <c r="H73" s="85">
        <v>99160</v>
      </c>
      <c r="I73" s="85">
        <v>303308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</row>
    <row r="74" spans="1:35" ht="24" customHeight="1">
      <c r="A74" s="82" t="s">
        <v>441</v>
      </c>
      <c r="B74" s="71">
        <v>43</v>
      </c>
      <c r="C74" s="72" t="s">
        <v>499</v>
      </c>
      <c r="D74" s="71">
        <v>3132</v>
      </c>
      <c r="E74" s="73" t="s">
        <v>446</v>
      </c>
      <c r="F74" s="83" t="s">
        <v>498</v>
      </c>
      <c r="G74" s="84">
        <v>111004</v>
      </c>
      <c r="H74" s="85">
        <v>222602</v>
      </c>
      <c r="I74" s="85">
        <v>257713</v>
      </c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</row>
    <row r="75" spans="1:35" ht="24" customHeight="1">
      <c r="A75" s="82" t="s">
        <v>441</v>
      </c>
      <c r="B75" s="71">
        <v>43</v>
      </c>
      <c r="C75" s="72" t="s">
        <v>499</v>
      </c>
      <c r="D75" s="71">
        <v>3211</v>
      </c>
      <c r="E75" s="73" t="s">
        <v>455</v>
      </c>
      <c r="F75" s="83" t="s">
        <v>498</v>
      </c>
      <c r="G75" s="84">
        <v>165000</v>
      </c>
      <c r="H75" s="85">
        <v>137797</v>
      </c>
      <c r="I75" s="85">
        <v>207797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</row>
    <row r="76" spans="1:35" ht="24" customHeight="1">
      <c r="A76" s="82" t="s">
        <v>441</v>
      </c>
      <c r="B76" s="71">
        <v>43</v>
      </c>
      <c r="C76" s="72" t="s">
        <v>499</v>
      </c>
      <c r="D76" s="71">
        <v>3212</v>
      </c>
      <c r="E76" s="73" t="s">
        <v>456</v>
      </c>
      <c r="F76" s="83" t="s">
        <v>498</v>
      </c>
      <c r="G76" s="84">
        <v>0</v>
      </c>
      <c r="H76" s="85">
        <v>1021</v>
      </c>
      <c r="I76" s="85">
        <v>1479</v>
      </c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</row>
    <row r="77" spans="1:35" ht="24" customHeight="1">
      <c r="A77" s="82" t="s">
        <v>441</v>
      </c>
      <c r="B77" s="71">
        <v>43</v>
      </c>
      <c r="C77" s="72" t="s">
        <v>499</v>
      </c>
      <c r="D77" s="71">
        <v>3213</v>
      </c>
      <c r="E77" s="73" t="s">
        <v>457</v>
      </c>
      <c r="F77" s="83" t="s">
        <v>498</v>
      </c>
      <c r="G77" s="84">
        <v>35000</v>
      </c>
      <c r="H77" s="85">
        <v>7800</v>
      </c>
      <c r="I77" s="85">
        <v>7800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</row>
    <row r="78" spans="1:35" ht="24" customHeight="1">
      <c r="A78" s="82" t="s">
        <v>441</v>
      </c>
      <c r="B78" s="71">
        <v>43</v>
      </c>
      <c r="C78" s="72" t="s">
        <v>499</v>
      </c>
      <c r="D78" s="71">
        <v>3221</v>
      </c>
      <c r="E78" s="73" t="s">
        <v>458</v>
      </c>
      <c r="F78" s="83" t="s">
        <v>498</v>
      </c>
      <c r="G78" s="84">
        <v>135000</v>
      </c>
      <c r="H78" s="85">
        <v>194335</v>
      </c>
      <c r="I78" s="85">
        <v>249335</v>
      </c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</row>
    <row r="79" spans="1:35" ht="24" customHeight="1">
      <c r="A79" s="82" t="s">
        <v>441</v>
      </c>
      <c r="B79" s="71">
        <v>43</v>
      </c>
      <c r="C79" s="72" t="s">
        <v>499</v>
      </c>
      <c r="D79" s="71">
        <v>3223</v>
      </c>
      <c r="E79" s="73" t="s">
        <v>460</v>
      </c>
      <c r="F79" s="83" t="s">
        <v>498</v>
      </c>
      <c r="G79" s="84">
        <v>60000</v>
      </c>
      <c r="H79" s="85">
        <v>68083</v>
      </c>
      <c r="I79" s="85">
        <v>79500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</row>
    <row r="80" spans="1:35" ht="24" customHeight="1">
      <c r="A80" s="82" t="s">
        <v>441</v>
      </c>
      <c r="B80" s="71">
        <v>43</v>
      </c>
      <c r="C80" s="72" t="s">
        <v>499</v>
      </c>
      <c r="D80" s="71">
        <v>3224</v>
      </c>
      <c r="E80" s="73" t="s">
        <v>461</v>
      </c>
      <c r="F80" s="83" t="s">
        <v>498</v>
      </c>
      <c r="G80" s="84">
        <v>2500</v>
      </c>
      <c r="H80" s="85">
        <v>18447</v>
      </c>
      <c r="I80" s="85">
        <v>21500</v>
      </c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</row>
    <row r="81" spans="1:35" ht="24" customHeight="1">
      <c r="A81" s="82" t="s">
        <v>441</v>
      </c>
      <c r="B81" s="71">
        <v>43</v>
      </c>
      <c r="C81" s="72" t="s">
        <v>499</v>
      </c>
      <c r="D81" s="71">
        <v>3225</v>
      </c>
      <c r="E81" s="73" t="s">
        <v>462</v>
      </c>
      <c r="F81" s="83" t="s">
        <v>498</v>
      </c>
      <c r="G81" s="84">
        <v>12500</v>
      </c>
      <c r="H81" s="85">
        <v>30736</v>
      </c>
      <c r="I81" s="85">
        <v>33260</v>
      </c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</row>
    <row r="82" spans="1:35" ht="24" customHeight="1">
      <c r="A82" s="82" t="s">
        <v>441</v>
      </c>
      <c r="B82" s="71">
        <v>43</v>
      </c>
      <c r="C82" s="72" t="s">
        <v>499</v>
      </c>
      <c r="D82" s="71">
        <v>3227</v>
      </c>
      <c r="E82" s="73" t="s">
        <v>463</v>
      </c>
      <c r="F82" s="83" t="s">
        <v>498</v>
      </c>
      <c r="G82" s="84">
        <v>0</v>
      </c>
      <c r="H82" s="85">
        <v>5746</v>
      </c>
      <c r="I82" s="85">
        <v>5746</v>
      </c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</row>
    <row r="83" spans="1:35" ht="24" customHeight="1">
      <c r="A83" s="82" t="s">
        <v>441</v>
      </c>
      <c r="B83" s="71">
        <v>43</v>
      </c>
      <c r="C83" s="72" t="s">
        <v>499</v>
      </c>
      <c r="D83" s="71">
        <v>3231</v>
      </c>
      <c r="E83" s="73" t="s">
        <v>464</v>
      </c>
      <c r="F83" s="83" t="s">
        <v>498</v>
      </c>
      <c r="G83" s="84">
        <v>32500</v>
      </c>
      <c r="H83" s="85">
        <v>60344</v>
      </c>
      <c r="I83" s="85">
        <v>71250</v>
      </c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</row>
    <row r="84" spans="1:35" ht="24" customHeight="1">
      <c r="A84" s="82" t="s">
        <v>441</v>
      </c>
      <c r="B84" s="71">
        <v>43</v>
      </c>
      <c r="C84" s="72" t="s">
        <v>499</v>
      </c>
      <c r="D84" s="71">
        <v>3232</v>
      </c>
      <c r="E84" s="73" t="s">
        <v>465</v>
      </c>
      <c r="F84" s="83" t="s">
        <v>498</v>
      </c>
      <c r="G84" s="84">
        <v>55000</v>
      </c>
      <c r="H84" s="85">
        <v>96679</v>
      </c>
      <c r="I84" s="85">
        <v>110000</v>
      </c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</row>
    <row r="85" spans="1:35" ht="24" customHeight="1">
      <c r="A85" s="82" t="s">
        <v>441</v>
      </c>
      <c r="B85" s="71">
        <v>43</v>
      </c>
      <c r="C85" s="72" t="s">
        <v>499</v>
      </c>
      <c r="D85" s="71">
        <v>3233</v>
      </c>
      <c r="E85" s="73" t="s">
        <v>466</v>
      </c>
      <c r="F85" s="83" t="s">
        <v>498</v>
      </c>
      <c r="G85" s="84">
        <v>15500</v>
      </c>
      <c r="H85" s="85">
        <v>11590</v>
      </c>
      <c r="I85" s="85">
        <v>15500</v>
      </c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</row>
    <row r="86" spans="1:35" ht="24" customHeight="1">
      <c r="A86" s="82" t="s">
        <v>441</v>
      </c>
      <c r="B86" s="71">
        <v>43</v>
      </c>
      <c r="C86" s="72" t="s">
        <v>499</v>
      </c>
      <c r="D86" s="71">
        <v>3234</v>
      </c>
      <c r="E86" s="73" t="s">
        <v>467</v>
      </c>
      <c r="F86" s="83" t="s">
        <v>498</v>
      </c>
      <c r="G86" s="84">
        <v>15000</v>
      </c>
      <c r="H86" s="85">
        <v>9144</v>
      </c>
      <c r="I86" s="85">
        <v>14184</v>
      </c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</row>
    <row r="87" spans="1:35" ht="24" customHeight="1">
      <c r="A87" s="82" t="s">
        <v>441</v>
      </c>
      <c r="B87" s="71">
        <v>43</v>
      </c>
      <c r="C87" s="72" t="s">
        <v>499</v>
      </c>
      <c r="D87" s="71">
        <v>3235</v>
      </c>
      <c r="E87" s="73" t="s">
        <v>468</v>
      </c>
      <c r="F87" s="83" t="s">
        <v>498</v>
      </c>
      <c r="G87" s="84">
        <v>18000</v>
      </c>
      <c r="H87" s="85">
        <v>28837</v>
      </c>
      <c r="I87" s="85">
        <v>32587</v>
      </c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</row>
    <row r="88" spans="1:35" ht="24" customHeight="1">
      <c r="A88" s="82" t="s">
        <v>441</v>
      </c>
      <c r="B88" s="71">
        <v>43</v>
      </c>
      <c r="C88" s="72" t="s">
        <v>499</v>
      </c>
      <c r="D88" s="71">
        <v>3236</v>
      </c>
      <c r="E88" s="73" t="s">
        <v>448</v>
      </c>
      <c r="F88" s="83" t="s">
        <v>498</v>
      </c>
      <c r="G88" s="84">
        <v>0</v>
      </c>
      <c r="H88" s="85">
        <v>10830</v>
      </c>
      <c r="I88" s="85">
        <v>17430</v>
      </c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</row>
    <row r="89" spans="1:35" ht="24" customHeight="1">
      <c r="A89" s="82" t="s">
        <v>441</v>
      </c>
      <c r="B89" s="71">
        <v>43</v>
      </c>
      <c r="C89" s="72" t="s">
        <v>499</v>
      </c>
      <c r="D89" s="71">
        <v>3237</v>
      </c>
      <c r="E89" s="73" t="s">
        <v>469</v>
      </c>
      <c r="F89" s="83" t="s">
        <v>498</v>
      </c>
      <c r="G89" s="84">
        <v>656000</v>
      </c>
      <c r="H89" s="85">
        <v>128479</v>
      </c>
      <c r="I89" s="85">
        <v>137500</v>
      </c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</row>
    <row r="90" spans="1:35" ht="24" customHeight="1">
      <c r="A90" s="82" t="s">
        <v>441</v>
      </c>
      <c r="B90" s="71">
        <v>43</v>
      </c>
      <c r="C90" s="72" t="s">
        <v>499</v>
      </c>
      <c r="D90" s="71">
        <v>3238</v>
      </c>
      <c r="E90" s="73" t="s">
        <v>470</v>
      </c>
      <c r="F90" s="83" t="s">
        <v>498</v>
      </c>
      <c r="G90" s="84">
        <v>8484</v>
      </c>
      <c r="H90" s="85">
        <v>25211</v>
      </c>
      <c r="I90" s="85">
        <v>27500</v>
      </c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</row>
    <row r="91" spans="1:35" ht="24" customHeight="1">
      <c r="A91" s="82" t="s">
        <v>441</v>
      </c>
      <c r="B91" s="71">
        <v>43</v>
      </c>
      <c r="C91" s="72" t="s">
        <v>499</v>
      </c>
      <c r="D91" s="71">
        <v>3239</v>
      </c>
      <c r="E91" s="73" t="s">
        <v>471</v>
      </c>
      <c r="F91" s="83" t="s">
        <v>498</v>
      </c>
      <c r="G91" s="84">
        <v>136731</v>
      </c>
      <c r="H91" s="85">
        <v>122939</v>
      </c>
      <c r="I91" s="85">
        <v>131150</v>
      </c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</row>
    <row r="92" spans="1:35" ht="24" customHeight="1">
      <c r="A92" s="82" t="s">
        <v>441</v>
      </c>
      <c r="B92" s="71">
        <v>43</v>
      </c>
      <c r="C92" s="72" t="s">
        <v>499</v>
      </c>
      <c r="D92" s="71">
        <v>3241</v>
      </c>
      <c r="E92" s="73" t="s">
        <v>472</v>
      </c>
      <c r="F92" s="83" t="s">
        <v>498</v>
      </c>
      <c r="G92" s="84">
        <v>24000</v>
      </c>
      <c r="H92" s="85">
        <v>19525</v>
      </c>
      <c r="I92" s="85">
        <v>25000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</row>
    <row r="93" spans="1:35" ht="24" customHeight="1">
      <c r="A93" s="82" t="s">
        <v>441</v>
      </c>
      <c r="B93" s="71">
        <v>43</v>
      </c>
      <c r="C93" s="72" t="s">
        <v>499</v>
      </c>
      <c r="D93" s="71">
        <v>3293</v>
      </c>
      <c r="E93" s="73" t="s">
        <v>474</v>
      </c>
      <c r="F93" s="83" t="s">
        <v>498</v>
      </c>
      <c r="G93" s="84">
        <v>33000</v>
      </c>
      <c r="H93" s="85">
        <v>74674</v>
      </c>
      <c r="I93" s="85">
        <v>85000</v>
      </c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</row>
    <row r="94" spans="1:35" ht="24" customHeight="1">
      <c r="A94" s="82" t="s">
        <v>441</v>
      </c>
      <c r="B94" s="71">
        <v>43</v>
      </c>
      <c r="C94" s="72" t="s">
        <v>499</v>
      </c>
      <c r="D94" s="71">
        <v>3294</v>
      </c>
      <c r="E94" s="73" t="s">
        <v>475</v>
      </c>
      <c r="F94" s="83" t="s">
        <v>498</v>
      </c>
      <c r="G94" s="84">
        <v>5000</v>
      </c>
      <c r="H94" s="85">
        <v>1055</v>
      </c>
      <c r="I94" s="85">
        <v>1055</v>
      </c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</row>
    <row r="95" spans="1:35" ht="24" customHeight="1">
      <c r="A95" s="82" t="s">
        <v>441</v>
      </c>
      <c r="B95" s="71">
        <v>43</v>
      </c>
      <c r="C95" s="72" t="s">
        <v>499</v>
      </c>
      <c r="D95" s="71">
        <v>3295</v>
      </c>
      <c r="E95" s="73" t="s">
        <v>449</v>
      </c>
      <c r="F95" s="83" t="s">
        <v>498</v>
      </c>
      <c r="G95" s="84">
        <v>16500</v>
      </c>
      <c r="H95" s="85">
        <v>0</v>
      </c>
      <c r="I95" s="85">
        <v>0</v>
      </c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</row>
    <row r="96" spans="1:35" ht="24" customHeight="1">
      <c r="A96" s="82" t="s">
        <v>441</v>
      </c>
      <c r="B96" s="71">
        <v>43</v>
      </c>
      <c r="C96" s="72" t="s">
        <v>499</v>
      </c>
      <c r="D96" s="71">
        <v>3296</v>
      </c>
      <c r="E96" s="73" t="s">
        <v>476</v>
      </c>
      <c r="F96" s="83" t="s">
        <v>498</v>
      </c>
      <c r="G96" s="84">
        <v>20000</v>
      </c>
      <c r="H96" s="85">
        <v>0</v>
      </c>
      <c r="I96" s="85">
        <v>0</v>
      </c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</row>
    <row r="97" spans="1:35" ht="24" customHeight="1">
      <c r="A97" s="82" t="s">
        <v>441</v>
      </c>
      <c r="B97" s="71">
        <v>43</v>
      </c>
      <c r="C97" s="72" t="s">
        <v>499</v>
      </c>
      <c r="D97" s="71">
        <v>3299</v>
      </c>
      <c r="E97" s="73" t="s">
        <v>450</v>
      </c>
      <c r="F97" s="83" t="s">
        <v>498</v>
      </c>
      <c r="G97" s="84">
        <v>39000</v>
      </c>
      <c r="H97" s="85">
        <v>7242</v>
      </c>
      <c r="I97" s="85">
        <v>11750</v>
      </c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</row>
    <row r="98" spans="1:35" ht="24" customHeight="1">
      <c r="A98" s="82" t="s">
        <v>441</v>
      </c>
      <c r="B98" s="71">
        <v>43</v>
      </c>
      <c r="C98" s="72" t="s">
        <v>499</v>
      </c>
      <c r="D98" s="71">
        <v>3431</v>
      </c>
      <c r="E98" s="73" t="s">
        <v>477</v>
      </c>
      <c r="F98" s="83" t="s">
        <v>498</v>
      </c>
      <c r="G98" s="84">
        <v>55000</v>
      </c>
      <c r="H98" s="85">
        <v>62002</v>
      </c>
      <c r="I98" s="85">
        <v>65850</v>
      </c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</row>
    <row r="99" spans="1:35" ht="24" customHeight="1">
      <c r="A99" s="82" t="s">
        <v>441</v>
      </c>
      <c r="B99" s="71">
        <v>43</v>
      </c>
      <c r="C99" s="72" t="s">
        <v>499</v>
      </c>
      <c r="D99" s="71">
        <v>3432</v>
      </c>
      <c r="E99" s="73" t="s">
        <v>478</v>
      </c>
      <c r="F99" s="83" t="s">
        <v>498</v>
      </c>
      <c r="G99" s="84">
        <v>450</v>
      </c>
      <c r="H99" s="85">
        <v>438</v>
      </c>
      <c r="I99" s="85">
        <v>450</v>
      </c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</row>
    <row r="100" spans="1:35" ht="24" customHeight="1">
      <c r="A100" s="82" t="s">
        <v>441</v>
      </c>
      <c r="B100" s="71">
        <v>43</v>
      </c>
      <c r="C100" s="72" t="s">
        <v>499</v>
      </c>
      <c r="D100" s="71">
        <v>3433</v>
      </c>
      <c r="E100" s="73" t="s">
        <v>479</v>
      </c>
      <c r="F100" s="83" t="s">
        <v>498</v>
      </c>
      <c r="G100" s="84">
        <v>15000</v>
      </c>
      <c r="H100" s="85">
        <v>0</v>
      </c>
      <c r="I100" s="85">
        <v>0</v>
      </c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</row>
    <row r="101" spans="1:35" ht="24" customHeight="1">
      <c r="A101" s="82" t="s">
        <v>441</v>
      </c>
      <c r="B101" s="71">
        <v>43</v>
      </c>
      <c r="C101" s="72" t="s">
        <v>499</v>
      </c>
      <c r="D101" s="71">
        <v>3721</v>
      </c>
      <c r="E101" s="73" t="s">
        <v>481</v>
      </c>
      <c r="F101" s="83" t="s">
        <v>498</v>
      </c>
      <c r="G101" s="84">
        <v>0</v>
      </c>
      <c r="H101" s="85">
        <v>37085</v>
      </c>
      <c r="I101" s="85">
        <v>37085</v>
      </c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</row>
    <row r="102" spans="1:35" ht="24" customHeight="1">
      <c r="A102" s="82" t="s">
        <v>441</v>
      </c>
      <c r="B102" s="71">
        <v>43</v>
      </c>
      <c r="C102" s="72" t="s">
        <v>499</v>
      </c>
      <c r="D102" s="71">
        <v>4124</v>
      </c>
      <c r="E102" s="73" t="s">
        <v>482</v>
      </c>
      <c r="F102" s="83" t="s">
        <v>498</v>
      </c>
      <c r="G102" s="84">
        <v>0</v>
      </c>
      <c r="H102" s="85">
        <v>7300</v>
      </c>
      <c r="I102" s="85">
        <v>7300</v>
      </c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</row>
    <row r="103" spans="1:35" ht="24" customHeight="1">
      <c r="A103" s="82" t="s">
        <v>441</v>
      </c>
      <c r="B103" s="71">
        <v>43</v>
      </c>
      <c r="C103" s="72" t="s">
        <v>499</v>
      </c>
      <c r="D103" s="71">
        <v>4212</v>
      </c>
      <c r="E103" s="73" t="s">
        <v>483</v>
      </c>
      <c r="F103" s="83" t="s">
        <v>498</v>
      </c>
      <c r="G103" s="84">
        <v>0</v>
      </c>
      <c r="H103" s="85">
        <v>10550</v>
      </c>
      <c r="I103" s="85">
        <v>10550</v>
      </c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</row>
    <row r="104" spans="1:35" ht="24" customHeight="1">
      <c r="A104" s="82" t="s">
        <v>441</v>
      </c>
      <c r="B104" s="71">
        <v>43</v>
      </c>
      <c r="C104" s="72" t="s">
        <v>499</v>
      </c>
      <c r="D104" s="71">
        <v>4221</v>
      </c>
      <c r="E104" s="73" t="s">
        <v>484</v>
      </c>
      <c r="F104" s="83" t="s">
        <v>498</v>
      </c>
      <c r="G104" s="84">
        <v>145000</v>
      </c>
      <c r="H104" s="85">
        <v>541711</v>
      </c>
      <c r="I104" s="85">
        <v>566711</v>
      </c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</row>
    <row r="105" spans="1:35" ht="24" customHeight="1">
      <c r="A105" s="82" t="s">
        <v>441</v>
      </c>
      <c r="B105" s="71">
        <v>43</v>
      </c>
      <c r="C105" s="72" t="s">
        <v>499</v>
      </c>
      <c r="D105" s="71">
        <v>4222</v>
      </c>
      <c r="E105" s="73" t="s">
        <v>485</v>
      </c>
      <c r="F105" s="83" t="s">
        <v>498</v>
      </c>
      <c r="G105" s="84">
        <v>15000</v>
      </c>
      <c r="H105" s="85">
        <v>56574</v>
      </c>
      <c r="I105" s="85">
        <v>60000</v>
      </c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</row>
    <row r="106" spans="1:35" ht="24" customHeight="1">
      <c r="A106" s="82" t="s">
        <v>441</v>
      </c>
      <c r="B106" s="71">
        <v>43</v>
      </c>
      <c r="C106" s="72" t="s">
        <v>499</v>
      </c>
      <c r="D106" s="71">
        <v>4223</v>
      </c>
      <c r="E106" s="73" t="s">
        <v>486</v>
      </c>
      <c r="F106" s="83" t="s">
        <v>498</v>
      </c>
      <c r="G106" s="84">
        <v>17500</v>
      </c>
      <c r="H106" s="85">
        <v>13146</v>
      </c>
      <c r="I106" s="85">
        <v>13146</v>
      </c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</row>
    <row r="107" spans="1:35" ht="24" customHeight="1">
      <c r="A107" s="82" t="s">
        <v>441</v>
      </c>
      <c r="B107" s="71">
        <v>43</v>
      </c>
      <c r="C107" s="72" t="s">
        <v>499</v>
      </c>
      <c r="D107" s="71">
        <v>4225</v>
      </c>
      <c r="E107" s="73" t="s">
        <v>487</v>
      </c>
      <c r="F107" s="83" t="s">
        <v>498</v>
      </c>
      <c r="G107" s="84">
        <v>3900</v>
      </c>
      <c r="H107" s="85">
        <v>0</v>
      </c>
      <c r="I107" s="85">
        <v>0</v>
      </c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</row>
    <row r="108" spans="1:35" ht="24" customHeight="1">
      <c r="A108" s="82" t="s">
        <v>441</v>
      </c>
      <c r="B108" s="71">
        <v>43</v>
      </c>
      <c r="C108" s="72" t="s">
        <v>499</v>
      </c>
      <c r="D108" s="71">
        <v>4226</v>
      </c>
      <c r="E108" s="73" t="s">
        <v>488</v>
      </c>
      <c r="F108" s="83" t="s">
        <v>498</v>
      </c>
      <c r="G108" s="84">
        <v>0</v>
      </c>
      <c r="H108" s="85">
        <v>8464</v>
      </c>
      <c r="I108" s="85">
        <v>8464</v>
      </c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</row>
    <row r="109" spans="1:35" ht="24" customHeight="1">
      <c r="A109" s="82" t="s">
        <v>441</v>
      </c>
      <c r="B109" s="71">
        <v>43</v>
      </c>
      <c r="C109" s="72" t="s">
        <v>499</v>
      </c>
      <c r="D109" s="71">
        <v>4227</v>
      </c>
      <c r="E109" s="73" t="s">
        <v>489</v>
      </c>
      <c r="F109" s="83" t="s">
        <v>498</v>
      </c>
      <c r="G109" s="84">
        <v>0</v>
      </c>
      <c r="H109" s="85">
        <v>28573</v>
      </c>
      <c r="I109" s="85">
        <v>28573</v>
      </c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</row>
    <row r="110" spans="1:35" ht="24" customHeight="1">
      <c r="A110" s="82" t="s">
        <v>441</v>
      </c>
      <c r="B110" s="71">
        <v>43</v>
      </c>
      <c r="C110" s="72" t="s">
        <v>499</v>
      </c>
      <c r="D110" s="71">
        <v>4241</v>
      </c>
      <c r="E110" s="73" t="s">
        <v>490</v>
      </c>
      <c r="F110" s="83" t="s">
        <v>498</v>
      </c>
      <c r="G110" s="84">
        <v>39000</v>
      </c>
      <c r="H110" s="85">
        <v>29153</v>
      </c>
      <c r="I110" s="85">
        <v>41199</v>
      </c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</row>
    <row r="111" spans="1:35" ht="24" customHeight="1">
      <c r="A111" s="82" t="s">
        <v>441</v>
      </c>
      <c r="B111" s="71">
        <v>43</v>
      </c>
      <c r="C111" s="72" t="s">
        <v>499</v>
      </c>
      <c r="D111" s="71">
        <v>4262</v>
      </c>
      <c r="E111" s="73" t="s">
        <v>491</v>
      </c>
      <c r="F111" s="83" t="s">
        <v>498</v>
      </c>
      <c r="G111" s="84">
        <v>0</v>
      </c>
      <c r="H111" s="85">
        <v>25400</v>
      </c>
      <c r="I111" s="85">
        <v>25400</v>
      </c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</row>
    <row r="112" spans="1:35" s="75" customFormat="1" ht="24" customHeight="1">
      <c r="A112" s="156" t="s">
        <v>441</v>
      </c>
      <c r="B112" s="157">
        <v>43</v>
      </c>
      <c r="C112" s="158" t="s">
        <v>499</v>
      </c>
      <c r="D112" s="157"/>
      <c r="E112" s="159" t="s">
        <v>451</v>
      </c>
      <c r="F112" s="160" t="s">
        <v>498</v>
      </c>
      <c r="G112" s="161">
        <f>SUM(G71:G111)</f>
        <v>2753569</v>
      </c>
      <c r="H112" s="161">
        <f>SUM(H71:H111)</f>
        <v>3551903</v>
      </c>
      <c r="I112" s="161">
        <f>SUM(I71:I111)</f>
        <v>4274227</v>
      </c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</row>
    <row r="113" spans="1:35" s="75" customFormat="1" ht="24" customHeight="1">
      <c r="A113" s="168" t="s">
        <v>441</v>
      </c>
      <c r="B113" s="169">
        <v>43</v>
      </c>
      <c r="C113" s="170" t="s">
        <v>499</v>
      </c>
      <c r="D113" s="169"/>
      <c r="E113" s="171" t="s">
        <v>501</v>
      </c>
      <c r="F113" s="172"/>
      <c r="G113" s="173">
        <f>G112</f>
        <v>2753569</v>
      </c>
      <c r="H113" s="173">
        <f t="shared" ref="H113:I113" si="4">H112</f>
        <v>3551903</v>
      </c>
      <c r="I113" s="173">
        <f t="shared" si="4"/>
        <v>4274227</v>
      </c>
      <c r="J113" s="6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</row>
    <row r="114" spans="1:35" ht="24" customHeight="1">
      <c r="A114" s="82" t="s">
        <v>441</v>
      </c>
      <c r="B114" s="71">
        <v>52</v>
      </c>
      <c r="C114" s="72" t="s">
        <v>503</v>
      </c>
      <c r="D114" s="71">
        <v>3211</v>
      </c>
      <c r="E114" s="73" t="s">
        <v>455</v>
      </c>
      <c r="F114" s="83" t="s">
        <v>500</v>
      </c>
      <c r="G114" s="84">
        <v>7486</v>
      </c>
      <c r="H114" s="85">
        <v>0</v>
      </c>
      <c r="I114" s="85">
        <v>0</v>
      </c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</row>
    <row r="115" spans="1:35" ht="24" customHeight="1">
      <c r="A115" s="82" t="s">
        <v>441</v>
      </c>
      <c r="B115" s="71">
        <v>52</v>
      </c>
      <c r="C115" s="72" t="s">
        <v>503</v>
      </c>
      <c r="D115" s="71">
        <v>3213</v>
      </c>
      <c r="E115" s="73" t="s">
        <v>457</v>
      </c>
      <c r="F115" s="83" t="s">
        <v>500</v>
      </c>
      <c r="G115" s="84">
        <v>0</v>
      </c>
      <c r="H115" s="85">
        <v>124240</v>
      </c>
      <c r="I115" s="85">
        <v>167160</v>
      </c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</row>
    <row r="116" spans="1:35" ht="24" customHeight="1">
      <c r="A116" s="156" t="s">
        <v>441</v>
      </c>
      <c r="B116" s="157">
        <v>52</v>
      </c>
      <c r="C116" s="158" t="s">
        <v>503</v>
      </c>
      <c r="D116" s="157"/>
      <c r="E116" s="159" t="s">
        <v>451</v>
      </c>
      <c r="F116" s="160" t="s">
        <v>500</v>
      </c>
      <c r="G116" s="161">
        <f>SUM(G114:G115)</f>
        <v>7486</v>
      </c>
      <c r="H116" s="161">
        <f>SUM(H114:H115)</f>
        <v>124240</v>
      </c>
      <c r="I116" s="161">
        <f>SUM(I114:I115)</f>
        <v>167160</v>
      </c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</row>
    <row r="117" spans="1:35" ht="24" customHeight="1">
      <c r="A117" s="82" t="s">
        <v>441</v>
      </c>
      <c r="B117" s="71">
        <v>52</v>
      </c>
      <c r="C117" s="72" t="s">
        <v>503</v>
      </c>
      <c r="D117" s="71">
        <v>3111</v>
      </c>
      <c r="E117" s="73" t="s">
        <v>443</v>
      </c>
      <c r="F117" s="83" t="s">
        <v>498</v>
      </c>
      <c r="G117" s="84">
        <v>0</v>
      </c>
      <c r="H117" s="85">
        <v>136721</v>
      </c>
      <c r="I117" s="85">
        <v>166271</v>
      </c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</row>
    <row r="118" spans="1:35" ht="24" customHeight="1">
      <c r="A118" s="82" t="s">
        <v>441</v>
      </c>
      <c r="B118" s="71">
        <v>52</v>
      </c>
      <c r="C118" s="72" t="s">
        <v>503</v>
      </c>
      <c r="D118" s="71">
        <v>3132</v>
      </c>
      <c r="E118" s="73" t="s">
        <v>446</v>
      </c>
      <c r="F118" s="83" t="s">
        <v>498</v>
      </c>
      <c r="G118" s="84">
        <v>0</v>
      </c>
      <c r="H118" s="85">
        <v>22559</v>
      </c>
      <c r="I118" s="85">
        <v>27435</v>
      </c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</row>
    <row r="119" spans="1:35" ht="24" customHeight="1">
      <c r="A119" s="82" t="s">
        <v>441</v>
      </c>
      <c r="B119" s="71">
        <v>52</v>
      </c>
      <c r="C119" s="72" t="s">
        <v>503</v>
      </c>
      <c r="D119" s="71">
        <v>3211</v>
      </c>
      <c r="E119" s="73" t="s">
        <v>455</v>
      </c>
      <c r="F119" s="83" t="s">
        <v>498</v>
      </c>
      <c r="G119" s="84">
        <v>0</v>
      </c>
      <c r="H119" s="85">
        <v>69996</v>
      </c>
      <c r="I119" s="85">
        <v>95996</v>
      </c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</row>
    <row r="120" spans="1:35" ht="24" customHeight="1">
      <c r="A120" s="82" t="s">
        <v>441</v>
      </c>
      <c r="B120" s="71">
        <v>52</v>
      </c>
      <c r="C120" s="72" t="s">
        <v>503</v>
      </c>
      <c r="D120" s="71">
        <v>3213</v>
      </c>
      <c r="E120" s="73" t="s">
        <v>457</v>
      </c>
      <c r="F120" s="83" t="s">
        <v>498</v>
      </c>
      <c r="G120" s="84">
        <v>0</v>
      </c>
      <c r="H120" s="85">
        <v>0</v>
      </c>
      <c r="I120" s="85">
        <v>4345</v>
      </c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</row>
    <row r="121" spans="1:35" ht="24" customHeight="1">
      <c r="A121" s="82" t="s">
        <v>441</v>
      </c>
      <c r="B121" s="71">
        <v>52</v>
      </c>
      <c r="C121" s="72" t="s">
        <v>503</v>
      </c>
      <c r="D121" s="71">
        <v>3223</v>
      </c>
      <c r="E121" s="73" t="s">
        <v>460</v>
      </c>
      <c r="F121" s="83" t="s">
        <v>498</v>
      </c>
      <c r="G121" s="84">
        <v>0</v>
      </c>
      <c r="H121" s="85">
        <v>45885</v>
      </c>
      <c r="I121" s="85">
        <v>45885</v>
      </c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</row>
    <row r="122" spans="1:35" ht="24" customHeight="1">
      <c r="A122" s="82" t="s">
        <v>441</v>
      </c>
      <c r="B122" s="71">
        <v>52</v>
      </c>
      <c r="C122" s="72" t="s">
        <v>503</v>
      </c>
      <c r="D122" s="71">
        <v>3233</v>
      </c>
      <c r="E122" s="73" t="s">
        <v>466</v>
      </c>
      <c r="F122" s="83" t="s">
        <v>498</v>
      </c>
      <c r="G122" s="84">
        <v>0</v>
      </c>
      <c r="H122" s="85">
        <v>6900</v>
      </c>
      <c r="I122" s="85">
        <v>6900</v>
      </c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</row>
    <row r="123" spans="1:35" ht="24" customHeight="1">
      <c r="A123" s="82" t="s">
        <v>441</v>
      </c>
      <c r="B123" s="71">
        <v>52</v>
      </c>
      <c r="C123" s="72" t="s">
        <v>503</v>
      </c>
      <c r="D123" s="71">
        <v>3234</v>
      </c>
      <c r="E123" s="73" t="s">
        <v>467</v>
      </c>
      <c r="F123" s="83" t="s">
        <v>498</v>
      </c>
      <c r="G123" s="84">
        <v>0</v>
      </c>
      <c r="H123" s="85">
        <v>3748</v>
      </c>
      <c r="I123" s="85">
        <v>3748</v>
      </c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</row>
    <row r="124" spans="1:35" ht="24" customHeight="1">
      <c r="A124" s="82" t="s">
        <v>441</v>
      </c>
      <c r="B124" s="71">
        <v>52</v>
      </c>
      <c r="C124" s="72" t="s">
        <v>503</v>
      </c>
      <c r="D124" s="71">
        <v>3237</v>
      </c>
      <c r="E124" s="73" t="s">
        <v>469</v>
      </c>
      <c r="F124" s="83" t="s">
        <v>498</v>
      </c>
      <c r="G124" s="84">
        <v>0</v>
      </c>
      <c r="H124" s="85">
        <v>0</v>
      </c>
      <c r="I124" s="85">
        <v>33856</v>
      </c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</row>
    <row r="125" spans="1:35" ht="24" customHeight="1">
      <c r="A125" s="82" t="s">
        <v>441</v>
      </c>
      <c r="B125" s="71">
        <v>52</v>
      </c>
      <c r="C125" s="72" t="s">
        <v>503</v>
      </c>
      <c r="D125" s="71">
        <v>3239</v>
      </c>
      <c r="E125" s="73" t="s">
        <v>471</v>
      </c>
      <c r="F125" s="83" t="s">
        <v>498</v>
      </c>
      <c r="G125" s="84">
        <v>0</v>
      </c>
      <c r="H125" s="85">
        <v>0</v>
      </c>
      <c r="I125" s="85">
        <v>27483</v>
      </c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</row>
    <row r="126" spans="1:35" ht="24" customHeight="1">
      <c r="A126" s="82" t="s">
        <v>441</v>
      </c>
      <c r="B126" s="71">
        <v>52</v>
      </c>
      <c r="C126" s="72" t="s">
        <v>503</v>
      </c>
      <c r="D126" s="71">
        <v>3241</v>
      </c>
      <c r="E126" s="73" t="s">
        <v>472</v>
      </c>
      <c r="F126" s="83" t="s">
        <v>498</v>
      </c>
      <c r="G126" s="84">
        <v>0</v>
      </c>
      <c r="H126" s="85">
        <v>12545</v>
      </c>
      <c r="I126" s="85">
        <v>17555</v>
      </c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</row>
    <row r="127" spans="1:35" ht="24" customHeight="1">
      <c r="A127" s="82" t="s">
        <v>441</v>
      </c>
      <c r="B127" s="71">
        <v>52</v>
      </c>
      <c r="C127" s="72" t="s">
        <v>503</v>
      </c>
      <c r="D127" s="71">
        <v>3295</v>
      </c>
      <c r="E127" s="73" t="s">
        <v>449</v>
      </c>
      <c r="F127" s="83" t="s">
        <v>498</v>
      </c>
      <c r="G127" s="84">
        <v>0</v>
      </c>
      <c r="H127" s="85">
        <v>52734</v>
      </c>
      <c r="I127" s="85">
        <v>52734</v>
      </c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</row>
    <row r="128" spans="1:35" ht="24" customHeight="1">
      <c r="A128" s="82" t="s">
        <v>441</v>
      </c>
      <c r="B128" s="71">
        <v>52</v>
      </c>
      <c r="C128" s="72" t="s">
        <v>503</v>
      </c>
      <c r="D128" s="71">
        <v>3299</v>
      </c>
      <c r="E128" s="73" t="s">
        <v>450</v>
      </c>
      <c r="F128" s="83" t="s">
        <v>498</v>
      </c>
      <c r="G128" s="84">
        <v>0</v>
      </c>
      <c r="H128" s="85">
        <v>488</v>
      </c>
      <c r="I128" s="85">
        <v>488</v>
      </c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</row>
    <row r="129" spans="1:35" ht="24" customHeight="1">
      <c r="A129" s="82" t="s">
        <v>441</v>
      </c>
      <c r="B129" s="71">
        <v>52</v>
      </c>
      <c r="C129" s="72" t="s">
        <v>503</v>
      </c>
      <c r="D129" s="71">
        <v>4221</v>
      </c>
      <c r="E129" s="73" t="s">
        <v>484</v>
      </c>
      <c r="F129" s="83" t="s">
        <v>498</v>
      </c>
      <c r="G129" s="84">
        <v>0</v>
      </c>
      <c r="H129" s="85">
        <v>0</v>
      </c>
      <c r="I129" s="85">
        <v>50000</v>
      </c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</row>
    <row r="130" spans="1:35" ht="24" customHeight="1">
      <c r="A130" s="156" t="s">
        <v>441</v>
      </c>
      <c r="B130" s="157">
        <v>52</v>
      </c>
      <c r="C130" s="158" t="s">
        <v>503</v>
      </c>
      <c r="D130" s="157"/>
      <c r="E130" s="159" t="s">
        <v>451</v>
      </c>
      <c r="F130" s="160" t="s">
        <v>498</v>
      </c>
      <c r="G130" s="161">
        <f>SUM(G117:G129)</f>
        <v>0</v>
      </c>
      <c r="H130" s="161">
        <f>SUM(H117:H129)</f>
        <v>351576</v>
      </c>
      <c r="I130" s="161">
        <f>SUM(I117:I129)</f>
        <v>532696</v>
      </c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</row>
    <row r="131" spans="1:35" ht="24" customHeight="1">
      <c r="A131" s="168" t="s">
        <v>441</v>
      </c>
      <c r="B131" s="169">
        <v>52</v>
      </c>
      <c r="C131" s="170" t="s">
        <v>503</v>
      </c>
      <c r="D131" s="169"/>
      <c r="E131" s="171" t="s">
        <v>504</v>
      </c>
      <c r="F131" s="172"/>
      <c r="G131" s="173">
        <f>G116+G130</f>
        <v>7486</v>
      </c>
      <c r="H131" s="173">
        <f>H116+H130</f>
        <v>475816</v>
      </c>
      <c r="I131" s="173">
        <f>I116+I130</f>
        <v>699856</v>
      </c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</row>
    <row r="132" spans="1:35" ht="24" customHeight="1">
      <c r="A132" s="82" t="s">
        <v>441</v>
      </c>
      <c r="B132" s="71">
        <v>61</v>
      </c>
      <c r="C132" s="72" t="s">
        <v>505</v>
      </c>
      <c r="D132" s="71">
        <v>3211</v>
      </c>
      <c r="E132" s="73" t="s">
        <v>455</v>
      </c>
      <c r="F132" s="83" t="s">
        <v>498</v>
      </c>
      <c r="G132" s="84">
        <v>0</v>
      </c>
      <c r="H132" s="85">
        <v>7049</v>
      </c>
      <c r="I132" s="85">
        <v>7049</v>
      </c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</row>
    <row r="133" spans="1:35" s="75" customFormat="1" ht="24" customHeight="1">
      <c r="A133" s="82" t="s">
        <v>441</v>
      </c>
      <c r="B133" s="71">
        <v>61</v>
      </c>
      <c r="C133" s="72" t="s">
        <v>505</v>
      </c>
      <c r="D133" s="71">
        <v>3293</v>
      </c>
      <c r="E133" s="73" t="s">
        <v>474</v>
      </c>
      <c r="F133" s="83" t="s">
        <v>498</v>
      </c>
      <c r="G133" s="84">
        <v>0</v>
      </c>
      <c r="H133" s="85">
        <v>0</v>
      </c>
      <c r="I133" s="85">
        <v>2000</v>
      </c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</row>
    <row r="134" spans="1:35" ht="24" customHeight="1">
      <c r="A134" s="156" t="s">
        <v>441</v>
      </c>
      <c r="B134" s="157">
        <v>61</v>
      </c>
      <c r="C134" s="158" t="s">
        <v>505</v>
      </c>
      <c r="D134" s="157"/>
      <c r="E134" s="159" t="s">
        <v>451</v>
      </c>
      <c r="F134" s="160" t="s">
        <v>498</v>
      </c>
      <c r="G134" s="161">
        <f>SUM(G132:G133)</f>
        <v>0</v>
      </c>
      <c r="H134" s="161">
        <f>SUM(H132:H133)</f>
        <v>7049</v>
      </c>
      <c r="I134" s="161">
        <f>SUM(I132:I133)</f>
        <v>9049</v>
      </c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</row>
    <row r="135" spans="1:35" ht="24" customHeight="1">
      <c r="A135" s="168" t="s">
        <v>441</v>
      </c>
      <c r="B135" s="169">
        <v>61</v>
      </c>
      <c r="C135" s="170" t="s">
        <v>505</v>
      </c>
      <c r="D135" s="169"/>
      <c r="E135" s="171" t="s">
        <v>506</v>
      </c>
      <c r="F135" s="172"/>
      <c r="G135" s="173">
        <f>G134</f>
        <v>0</v>
      </c>
      <c r="H135" s="173">
        <f t="shared" ref="H135:I135" si="5">H134</f>
        <v>7049</v>
      </c>
      <c r="I135" s="173">
        <f t="shared" si="5"/>
        <v>9049</v>
      </c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</row>
    <row r="136" spans="1:35" s="75" customFormat="1" ht="24" customHeight="1">
      <c r="A136" s="174" t="s">
        <v>441</v>
      </c>
      <c r="B136" s="175"/>
      <c r="C136" s="176"/>
      <c r="D136" s="175"/>
      <c r="E136" s="177" t="s">
        <v>507</v>
      </c>
      <c r="F136" s="178"/>
      <c r="G136" s="179">
        <f>G48+G70+G113+G131+G135</f>
        <v>23509638</v>
      </c>
      <c r="H136" s="179">
        <f t="shared" ref="H136:I136" si="6">H48+H70+H113+H131+H135</f>
        <v>20632434</v>
      </c>
      <c r="I136" s="179">
        <f t="shared" si="6"/>
        <v>25313324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</row>
    <row r="137" spans="1:35" s="75" customFormat="1" ht="24" customHeight="1">
      <c r="A137" s="290" t="s">
        <v>508</v>
      </c>
      <c r="B137" s="291"/>
      <c r="C137" s="291"/>
      <c r="D137" s="291"/>
      <c r="E137" s="291"/>
      <c r="F137" s="291"/>
      <c r="G137" s="291"/>
      <c r="H137" s="291"/>
      <c r="I137" s="291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</row>
    <row r="138" spans="1:35" ht="24" customHeight="1">
      <c r="A138" s="149" t="s">
        <v>665</v>
      </c>
      <c r="B138" s="150" t="s">
        <v>433</v>
      </c>
      <c r="C138" s="151" t="s">
        <v>434</v>
      </c>
      <c r="D138" s="150" t="s">
        <v>435</v>
      </c>
      <c r="E138" s="152" t="s">
        <v>436</v>
      </c>
      <c r="F138" s="153" t="s">
        <v>437</v>
      </c>
      <c r="G138" s="154" t="s">
        <v>438</v>
      </c>
      <c r="H138" s="155" t="s">
        <v>439</v>
      </c>
      <c r="I138" s="155" t="s">
        <v>440</v>
      </c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</row>
    <row r="139" spans="1:35" ht="24" customHeight="1">
      <c r="A139" s="168" t="s">
        <v>508</v>
      </c>
      <c r="B139" s="169">
        <v>11</v>
      </c>
      <c r="C139" s="170" t="s">
        <v>442</v>
      </c>
      <c r="D139" s="169" t="s">
        <v>509</v>
      </c>
      <c r="E139" s="171" t="s">
        <v>510</v>
      </c>
      <c r="F139" s="172"/>
      <c r="G139" s="173">
        <v>19773236</v>
      </c>
      <c r="H139" s="173">
        <v>15564938</v>
      </c>
      <c r="I139" s="173">
        <v>19424206</v>
      </c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</row>
    <row r="140" spans="1:35" ht="24" customHeight="1">
      <c r="A140" s="82" t="s">
        <v>508</v>
      </c>
      <c r="B140" s="71">
        <v>31</v>
      </c>
      <c r="C140" s="72" t="s">
        <v>497</v>
      </c>
      <c r="D140" s="71">
        <v>641310031</v>
      </c>
      <c r="E140" s="73" t="s">
        <v>511</v>
      </c>
      <c r="F140" s="83"/>
      <c r="G140" s="84">
        <v>0</v>
      </c>
      <c r="H140" s="85">
        <v>115</v>
      </c>
      <c r="I140" s="85">
        <v>115</v>
      </c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</row>
    <row r="141" spans="1:35" ht="24" customHeight="1">
      <c r="A141" s="82" t="s">
        <v>508</v>
      </c>
      <c r="B141" s="71">
        <v>31</v>
      </c>
      <c r="C141" s="72" t="s">
        <v>497</v>
      </c>
      <c r="D141" s="71">
        <v>641320031</v>
      </c>
      <c r="E141" s="73" t="s">
        <v>512</v>
      </c>
      <c r="F141" s="83"/>
      <c r="G141" s="84">
        <v>150</v>
      </c>
      <c r="H141" s="85">
        <v>0</v>
      </c>
      <c r="I141" s="85">
        <v>0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</row>
    <row r="142" spans="1:35" ht="24" customHeight="1">
      <c r="A142" s="82" t="s">
        <v>508</v>
      </c>
      <c r="B142" s="71">
        <v>31</v>
      </c>
      <c r="C142" s="72" t="s">
        <v>497</v>
      </c>
      <c r="D142" s="71">
        <v>6415</v>
      </c>
      <c r="E142" s="73" t="s">
        <v>513</v>
      </c>
      <c r="F142" s="83"/>
      <c r="G142" s="84">
        <v>950</v>
      </c>
      <c r="H142" s="85">
        <v>25</v>
      </c>
      <c r="I142" s="85">
        <v>30</v>
      </c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</row>
    <row r="143" spans="1:35" ht="24" customHeight="1">
      <c r="A143" s="82" t="s">
        <v>508</v>
      </c>
      <c r="B143" s="71">
        <v>31</v>
      </c>
      <c r="C143" s="72" t="s">
        <v>497</v>
      </c>
      <c r="D143" s="71">
        <v>6614</v>
      </c>
      <c r="E143" s="73" t="s">
        <v>514</v>
      </c>
      <c r="F143" s="83"/>
      <c r="G143" s="84">
        <v>24500</v>
      </c>
      <c r="H143" s="85">
        <v>6316</v>
      </c>
      <c r="I143" s="85">
        <v>12566</v>
      </c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</row>
    <row r="144" spans="1:35" ht="24" customHeight="1">
      <c r="A144" s="82" t="s">
        <v>508</v>
      </c>
      <c r="B144" s="71">
        <v>31</v>
      </c>
      <c r="C144" s="72" t="s">
        <v>497</v>
      </c>
      <c r="D144" s="71">
        <v>6615</v>
      </c>
      <c r="E144" s="73" t="s">
        <v>515</v>
      </c>
      <c r="F144" s="83"/>
      <c r="G144" s="84">
        <v>990000</v>
      </c>
      <c r="H144" s="85">
        <v>853032</v>
      </c>
      <c r="I144" s="85">
        <v>908032</v>
      </c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</row>
    <row r="145" spans="1:35" ht="24" customHeight="1">
      <c r="A145" s="168" t="s">
        <v>508</v>
      </c>
      <c r="B145" s="169">
        <v>31</v>
      </c>
      <c r="C145" s="170" t="s">
        <v>497</v>
      </c>
      <c r="D145" s="169"/>
      <c r="E145" s="171" t="s">
        <v>517</v>
      </c>
      <c r="F145" s="172"/>
      <c r="G145" s="173">
        <f>SUM(G140:G144)</f>
        <v>1015600</v>
      </c>
      <c r="H145" s="173">
        <f t="shared" ref="H145:I145" si="7">SUM(H140:H144)</f>
        <v>859488</v>
      </c>
      <c r="I145" s="173">
        <f t="shared" si="7"/>
        <v>920743</v>
      </c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</row>
    <row r="146" spans="1:35" ht="24" customHeight="1">
      <c r="A146" s="82" t="s">
        <v>508</v>
      </c>
      <c r="B146" s="71">
        <v>43</v>
      </c>
      <c r="C146" s="72" t="s">
        <v>499</v>
      </c>
      <c r="D146" s="71">
        <v>65264</v>
      </c>
      <c r="E146" s="73" t="s">
        <v>518</v>
      </c>
      <c r="F146" s="83"/>
      <c r="G146" s="84">
        <v>2718379</v>
      </c>
      <c r="H146" s="85">
        <v>4113517</v>
      </c>
      <c r="I146" s="85">
        <v>4238517</v>
      </c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</row>
    <row r="147" spans="1:35" ht="24" customHeight="1">
      <c r="A147" s="82" t="s">
        <v>508</v>
      </c>
      <c r="B147" s="71">
        <v>43</v>
      </c>
      <c r="C147" s="72" t="s">
        <v>499</v>
      </c>
      <c r="D147" s="71">
        <v>683110043</v>
      </c>
      <c r="E147" s="73" t="s">
        <v>519</v>
      </c>
      <c r="F147" s="83"/>
      <c r="G147" s="84">
        <v>12500</v>
      </c>
      <c r="H147" s="85">
        <v>0</v>
      </c>
      <c r="I147" s="85">
        <v>0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</row>
    <row r="148" spans="1:35" ht="24" customHeight="1">
      <c r="A148" s="168" t="s">
        <v>508</v>
      </c>
      <c r="B148" s="169">
        <v>43</v>
      </c>
      <c r="C148" s="170" t="s">
        <v>499</v>
      </c>
      <c r="D148" s="169"/>
      <c r="E148" s="171" t="s">
        <v>517</v>
      </c>
      <c r="F148" s="172"/>
      <c r="G148" s="173">
        <f>SUM(G146:G147)</f>
        <v>2730879</v>
      </c>
      <c r="H148" s="173">
        <f t="shared" ref="H148:I148" si="8">SUM(H146:H147)</f>
        <v>4113517</v>
      </c>
      <c r="I148" s="173">
        <f t="shared" si="8"/>
        <v>4238517</v>
      </c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</row>
    <row r="149" spans="1:35" ht="24" customHeight="1">
      <c r="A149" s="82" t="s">
        <v>508</v>
      </c>
      <c r="B149" s="71">
        <v>52</v>
      </c>
      <c r="C149" s="72" t="s">
        <v>503</v>
      </c>
      <c r="D149" s="71">
        <v>6361</v>
      </c>
      <c r="E149" s="73" t="s">
        <v>520</v>
      </c>
      <c r="F149" s="83"/>
      <c r="G149" s="84">
        <v>0</v>
      </c>
      <c r="H149" s="85">
        <v>250000</v>
      </c>
      <c r="I149" s="85">
        <v>250000</v>
      </c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</row>
    <row r="150" spans="1:35" s="75" customFormat="1" ht="24" customHeight="1">
      <c r="A150" s="82" t="s">
        <v>508</v>
      </c>
      <c r="B150" s="71">
        <v>52</v>
      </c>
      <c r="C150" s="72" t="s">
        <v>503</v>
      </c>
      <c r="D150" s="71">
        <v>6362</v>
      </c>
      <c r="E150" s="73" t="s">
        <v>521</v>
      </c>
      <c r="F150" s="83"/>
      <c r="G150" s="84">
        <v>0</v>
      </c>
      <c r="H150" s="85">
        <v>25000</v>
      </c>
      <c r="I150" s="85">
        <v>25000</v>
      </c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</row>
    <row r="151" spans="1:35" ht="24" customHeight="1">
      <c r="A151" s="82" t="s">
        <v>508</v>
      </c>
      <c r="B151" s="71">
        <v>52</v>
      </c>
      <c r="C151" s="72" t="s">
        <v>503</v>
      </c>
      <c r="D151" s="71">
        <v>6391</v>
      </c>
      <c r="E151" s="73" t="s">
        <v>480</v>
      </c>
      <c r="F151" s="83"/>
      <c r="G151" s="84">
        <v>0</v>
      </c>
      <c r="H151" s="85">
        <v>109754</v>
      </c>
      <c r="I151" s="85">
        <v>109754</v>
      </c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</row>
    <row r="152" spans="1:35" ht="24" customHeight="1">
      <c r="A152" s="82" t="s">
        <v>508</v>
      </c>
      <c r="B152" s="71">
        <v>52</v>
      </c>
      <c r="C152" s="72" t="s">
        <v>503</v>
      </c>
      <c r="D152" s="71">
        <v>6393</v>
      </c>
      <c r="E152" s="73" t="s">
        <v>502</v>
      </c>
      <c r="F152" s="83"/>
      <c r="G152" s="84">
        <v>7486</v>
      </c>
      <c r="H152" s="85">
        <v>240894</v>
      </c>
      <c r="I152" s="85">
        <v>245493.32</v>
      </c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</row>
    <row r="153" spans="1:35" s="75" customFormat="1" ht="24" customHeight="1">
      <c r="A153" s="168" t="s">
        <v>508</v>
      </c>
      <c r="B153" s="169">
        <v>52</v>
      </c>
      <c r="C153" s="170" t="s">
        <v>503</v>
      </c>
      <c r="D153" s="169"/>
      <c r="E153" s="171" t="s">
        <v>517</v>
      </c>
      <c r="F153" s="172"/>
      <c r="G153" s="173">
        <f>SUM(G149:G152)</f>
        <v>7486</v>
      </c>
      <c r="H153" s="173">
        <f t="shared" ref="H153:I153" si="9">SUM(H149:H152)</f>
        <v>625648</v>
      </c>
      <c r="I153" s="173">
        <f t="shared" si="9"/>
        <v>630247.32000000007</v>
      </c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</row>
    <row r="154" spans="1:35" ht="24" customHeight="1">
      <c r="A154" s="82" t="s">
        <v>508</v>
      </c>
      <c r="B154" s="71">
        <v>61</v>
      </c>
      <c r="C154" s="72" t="s">
        <v>505</v>
      </c>
      <c r="D154" s="71">
        <v>663120000</v>
      </c>
      <c r="E154" s="73" t="s">
        <v>522</v>
      </c>
      <c r="F154" s="83"/>
      <c r="G154" s="84">
        <v>0</v>
      </c>
      <c r="H154" s="85">
        <v>15000</v>
      </c>
      <c r="I154" s="85">
        <v>15000</v>
      </c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</row>
    <row r="155" spans="1:35" ht="24" customHeight="1">
      <c r="A155" s="82" t="s">
        <v>508</v>
      </c>
      <c r="B155" s="71">
        <v>61</v>
      </c>
      <c r="C155" s="72" t="s">
        <v>505</v>
      </c>
      <c r="D155" s="71">
        <v>663130000</v>
      </c>
      <c r="E155" s="73" t="s">
        <v>523</v>
      </c>
      <c r="F155" s="83"/>
      <c r="G155" s="84">
        <v>0</v>
      </c>
      <c r="H155" s="85">
        <v>2000</v>
      </c>
      <c r="I155" s="85">
        <v>2000</v>
      </c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</row>
    <row r="156" spans="1:35" ht="24" customHeight="1">
      <c r="A156" s="168" t="s">
        <v>508</v>
      </c>
      <c r="B156" s="169">
        <v>61</v>
      </c>
      <c r="C156" s="170" t="s">
        <v>505</v>
      </c>
      <c r="D156" s="169"/>
      <c r="E156" s="171" t="s">
        <v>517</v>
      </c>
      <c r="F156" s="172"/>
      <c r="G156" s="173">
        <f>SUM(G154:G155)</f>
        <v>0</v>
      </c>
      <c r="H156" s="173">
        <f>SUM(H154:H155)</f>
        <v>17000</v>
      </c>
      <c r="I156" s="173">
        <f>SUM(I154:I155)</f>
        <v>17000</v>
      </c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</row>
    <row r="157" spans="1:35" ht="24" customHeight="1">
      <c r="A157" s="174" t="s">
        <v>508</v>
      </c>
      <c r="B157" s="175"/>
      <c r="C157" s="176" t="s">
        <v>508</v>
      </c>
      <c r="D157" s="175"/>
      <c r="E157" s="177" t="s">
        <v>507</v>
      </c>
      <c r="F157" s="178"/>
      <c r="G157" s="179">
        <f>G139+G145+G148+G153+G156</f>
        <v>23527201</v>
      </c>
      <c r="H157" s="179">
        <f t="shared" ref="H157:I157" si="10">H139+H145+H148+H153+H156</f>
        <v>21180591</v>
      </c>
      <c r="I157" s="179">
        <f t="shared" si="10"/>
        <v>25230713.32</v>
      </c>
    </row>
    <row r="158" spans="1:35" ht="24" customHeight="1" thickBot="1">
      <c r="A158" s="281"/>
      <c r="B158" s="282"/>
      <c r="C158" s="282"/>
      <c r="D158" s="282"/>
      <c r="E158" s="282"/>
      <c r="F158" s="282"/>
      <c r="G158" s="282"/>
      <c r="H158" s="282"/>
      <c r="I158" s="283"/>
    </row>
    <row r="159" spans="1:35" ht="24" customHeight="1">
      <c r="A159" s="284" t="s">
        <v>524</v>
      </c>
      <c r="B159" s="285"/>
      <c r="C159" s="285"/>
      <c r="D159" s="285"/>
      <c r="E159" s="285"/>
      <c r="F159" s="285"/>
      <c r="G159" s="285"/>
      <c r="H159" s="285"/>
      <c r="I159" s="286"/>
    </row>
    <row r="160" spans="1:35" ht="24" customHeight="1">
      <c r="A160" s="180" t="s">
        <v>508</v>
      </c>
      <c r="B160" s="78"/>
      <c r="C160" s="79"/>
      <c r="D160" s="78"/>
      <c r="E160" s="80" t="s">
        <v>525</v>
      </c>
      <c r="F160" s="181"/>
      <c r="G160" s="81">
        <f>G157</f>
        <v>23527201</v>
      </c>
      <c r="H160" s="81">
        <f t="shared" ref="H160" si="11">H157</f>
        <v>21180591</v>
      </c>
      <c r="I160" s="81">
        <f>I157</f>
        <v>25230713.32</v>
      </c>
    </row>
    <row r="161" spans="1:12" ht="24" customHeight="1">
      <c r="A161" s="180" t="s">
        <v>441</v>
      </c>
      <c r="B161" s="78"/>
      <c r="C161" s="79"/>
      <c r="D161" s="78"/>
      <c r="E161" s="80" t="s">
        <v>526</v>
      </c>
      <c r="F161" s="181"/>
      <c r="G161" s="81">
        <f>G136</f>
        <v>23509638</v>
      </c>
      <c r="H161" s="81">
        <f>H136</f>
        <v>20632434</v>
      </c>
      <c r="I161" s="81">
        <f>I136</f>
        <v>25313324</v>
      </c>
      <c r="J161" s="92"/>
    </row>
    <row r="162" spans="1:12" ht="24" customHeight="1">
      <c r="A162" s="182" t="s">
        <v>527</v>
      </c>
      <c r="B162" s="78"/>
      <c r="C162" s="79"/>
      <c r="D162" s="78"/>
      <c r="E162" s="80" t="s">
        <v>527</v>
      </c>
      <c r="F162" s="181"/>
      <c r="G162" s="81">
        <f>G160-G161</f>
        <v>17563</v>
      </c>
      <c r="H162" s="81">
        <f t="shared" ref="H162:I162" si="12">H160-H161</f>
        <v>548157</v>
      </c>
      <c r="I162" s="81">
        <f t="shared" si="12"/>
        <v>-82610.679999999702</v>
      </c>
    </row>
    <row r="163" spans="1:12" ht="24" customHeight="1">
      <c r="A163" s="182" t="s">
        <v>67</v>
      </c>
      <c r="B163" s="78"/>
      <c r="C163" s="79"/>
      <c r="D163" s="78"/>
      <c r="E163" s="80" t="s">
        <v>67</v>
      </c>
      <c r="F163" s="181"/>
      <c r="G163" s="146">
        <v>450000</v>
      </c>
      <c r="H163" s="81">
        <v>2183511</v>
      </c>
      <c r="I163" s="81">
        <v>2183511</v>
      </c>
    </row>
    <row r="164" spans="1:12" ht="24" customHeight="1">
      <c r="A164" s="182" t="s">
        <v>73</v>
      </c>
      <c r="B164" s="78"/>
      <c r="C164" s="79"/>
      <c r="D164" s="78"/>
      <c r="E164" s="80" t="s">
        <v>528</v>
      </c>
      <c r="F164" s="181"/>
      <c r="G164" s="146">
        <v>-467563</v>
      </c>
      <c r="H164" s="81">
        <v>-2731668</v>
      </c>
      <c r="I164" s="81">
        <v>-2100900</v>
      </c>
    </row>
    <row r="165" spans="1:12" ht="24" customHeight="1">
      <c r="A165" s="182" t="s">
        <v>529</v>
      </c>
      <c r="B165" s="78"/>
      <c r="C165" s="79"/>
      <c r="D165" s="78"/>
      <c r="E165" s="80" t="s">
        <v>529</v>
      </c>
      <c r="F165" s="181"/>
      <c r="G165" s="81">
        <f>G162+G163+G164</f>
        <v>0</v>
      </c>
      <c r="H165" s="81">
        <f t="shared" ref="H165:I165" si="13">H162+H163+H164</f>
        <v>0</v>
      </c>
      <c r="I165" s="81">
        <f t="shared" si="13"/>
        <v>0.32000000029802322</v>
      </c>
    </row>
    <row r="166" spans="1:12" ht="12" customHeight="1"/>
    <row r="175" spans="1:12">
      <c r="I175" s="86"/>
      <c r="L175" s="93"/>
    </row>
  </sheetData>
  <mergeCells count="7">
    <mergeCell ref="A1:G1"/>
    <mergeCell ref="H4:I4"/>
    <mergeCell ref="A158:I158"/>
    <mergeCell ref="A159:I159"/>
    <mergeCell ref="A3:I3"/>
    <mergeCell ref="A2:G2"/>
    <mergeCell ref="A137:I137"/>
  </mergeCells>
  <dataValidations count="1">
    <dataValidation type="whole" allowBlank="1" showInputMessage="1" showErrorMessage="1" errorTitle="GREŠKA" error="U ovo polje je dozvoljen unos samo brojčanih vrijednosti (bez decimala!)" sqref="G140:G144 G6:G11 G13:G35 G49:G69 G71:G111 G114:G115 G41:G46 G132:G133 G146:G147 G149:G152 G154:G155 G117:G129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40" workbookViewId="0">
      <selection activeCell="R8" sqref="R8"/>
    </sheetView>
  </sheetViews>
  <sheetFormatPr defaultRowHeight="11.25"/>
  <cols>
    <col min="1" max="1" width="4.85546875" style="186" customWidth="1"/>
    <col min="2" max="2" width="30.140625" style="186" customWidth="1"/>
    <col min="3" max="16" width="18.140625" style="186" customWidth="1"/>
    <col min="17" max="17" width="18.140625" style="183" customWidth="1"/>
    <col min="18" max="18" width="18.140625" style="184" customWidth="1"/>
    <col min="19" max="19" width="18.140625" style="185" customWidth="1"/>
    <col min="20" max="16384" width="9.140625" style="186"/>
  </cols>
  <sheetData>
    <row r="1" spans="1:22">
      <c r="A1" s="292" t="s">
        <v>532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22" ht="12" thickBot="1">
      <c r="A2" s="187"/>
      <c r="B2" s="187"/>
      <c r="C2" s="187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S2" s="189" t="s">
        <v>533</v>
      </c>
    </row>
    <row r="3" spans="1:22" ht="12" thickBot="1">
      <c r="A3" s="293" t="s">
        <v>534</v>
      </c>
      <c r="B3" s="294"/>
      <c r="C3" s="295" t="s">
        <v>535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7"/>
      <c r="S3" s="298" t="s">
        <v>536</v>
      </c>
    </row>
    <row r="4" spans="1:22" ht="53.25" thickBot="1">
      <c r="A4" s="190" t="s">
        <v>435</v>
      </c>
      <c r="B4" s="191" t="s">
        <v>537</v>
      </c>
      <c r="C4" s="192" t="s">
        <v>538</v>
      </c>
      <c r="D4" s="193" t="s">
        <v>539</v>
      </c>
      <c r="E4" s="194" t="s">
        <v>540</v>
      </c>
      <c r="F4" s="195" t="s">
        <v>541</v>
      </c>
      <c r="G4" s="195" t="s">
        <v>542</v>
      </c>
      <c r="H4" s="195" t="s">
        <v>543</v>
      </c>
      <c r="I4" s="195" t="s">
        <v>544</v>
      </c>
      <c r="J4" s="195" t="s">
        <v>545</v>
      </c>
      <c r="K4" s="195" t="s">
        <v>546</v>
      </c>
      <c r="L4" s="195" t="s">
        <v>547</v>
      </c>
      <c r="M4" s="195" t="s">
        <v>548</v>
      </c>
      <c r="N4" s="195" t="s">
        <v>549</v>
      </c>
      <c r="O4" s="195" t="s">
        <v>550</v>
      </c>
      <c r="P4" s="196" t="s">
        <v>551</v>
      </c>
      <c r="Q4" s="197" t="s">
        <v>552</v>
      </c>
      <c r="R4" s="198" t="s">
        <v>439</v>
      </c>
      <c r="S4" s="299"/>
      <c r="T4" s="199"/>
      <c r="U4" s="200"/>
    </row>
    <row r="5" spans="1:22" ht="32.25" customHeight="1">
      <c r="A5" s="201"/>
      <c r="B5" s="202" t="s">
        <v>67</v>
      </c>
      <c r="C5" s="265">
        <f t="shared" ref="C5:C37" si="0">SUM(D5:P5)</f>
        <v>2183511</v>
      </c>
      <c r="D5" s="203"/>
      <c r="E5" s="204"/>
      <c r="F5" s="204">
        <v>603733</v>
      </c>
      <c r="G5" s="204">
        <v>1411005</v>
      </c>
      <c r="H5" s="204"/>
      <c r="I5" s="204">
        <v>168773</v>
      </c>
      <c r="J5" s="204">
        <v>0</v>
      </c>
      <c r="K5" s="204"/>
      <c r="L5" s="204"/>
      <c r="M5" s="204"/>
      <c r="N5" s="204"/>
      <c r="O5" s="204"/>
      <c r="P5" s="205"/>
      <c r="Q5" s="266">
        <v>450000</v>
      </c>
      <c r="R5" s="266">
        <v>2183511</v>
      </c>
      <c r="S5" s="206">
        <f>C5/Q5*100</f>
        <v>485.22466666666668</v>
      </c>
    </row>
    <row r="6" spans="1:22" s="214" customFormat="1" ht="32.25" customHeight="1">
      <c r="A6" s="207"/>
      <c r="B6" s="208" t="s">
        <v>553</v>
      </c>
      <c r="C6" s="265">
        <f t="shared" si="0"/>
        <v>25230713.32</v>
      </c>
      <c r="D6" s="209">
        <f t="shared" ref="D6:G6" si="1">+D26+D33</f>
        <v>19424206</v>
      </c>
      <c r="E6" s="210">
        <f t="shared" si="1"/>
        <v>0</v>
      </c>
      <c r="F6" s="210">
        <f t="shared" si="1"/>
        <v>920743</v>
      </c>
      <c r="G6" s="210">
        <f t="shared" si="1"/>
        <v>4238517</v>
      </c>
      <c r="H6" s="210">
        <f>+H26+H33+H36</f>
        <v>0</v>
      </c>
      <c r="I6" s="210">
        <f t="shared" ref="I6:P6" si="2">+I26+I33+I36</f>
        <v>630247.32000000007</v>
      </c>
      <c r="J6" s="210">
        <f t="shared" si="2"/>
        <v>0</v>
      </c>
      <c r="K6" s="210">
        <f t="shared" si="2"/>
        <v>0</v>
      </c>
      <c r="L6" s="210">
        <f t="shared" si="2"/>
        <v>0</v>
      </c>
      <c r="M6" s="210">
        <f t="shared" si="2"/>
        <v>17000</v>
      </c>
      <c r="N6" s="210">
        <f t="shared" si="2"/>
        <v>0</v>
      </c>
      <c r="O6" s="210">
        <f t="shared" si="2"/>
        <v>0</v>
      </c>
      <c r="P6" s="211">
        <f t="shared" si="2"/>
        <v>0</v>
      </c>
      <c r="Q6" s="212">
        <f>Q26+Q33+Q36</f>
        <v>23527201</v>
      </c>
      <c r="R6" s="212">
        <f>R26+R33+R36</f>
        <v>21180591</v>
      </c>
      <c r="S6" s="213">
        <f t="shared" ref="S6:S37" si="3">C6/Q6*100</f>
        <v>107.24060766939509</v>
      </c>
      <c r="U6" s="215"/>
    </row>
    <row r="7" spans="1:22" ht="32.25" customHeight="1">
      <c r="A7" s="201"/>
      <c r="B7" s="202" t="s">
        <v>667</v>
      </c>
      <c r="C7" s="265">
        <f t="shared" si="0"/>
        <v>-2100900</v>
      </c>
      <c r="D7" s="216"/>
      <c r="E7" s="217"/>
      <c r="F7" s="217">
        <v>-618490</v>
      </c>
      <c r="G7" s="217">
        <v>-1375295</v>
      </c>
      <c r="H7" s="217"/>
      <c r="I7" s="217">
        <v>-99164</v>
      </c>
      <c r="J7" s="204">
        <v>0</v>
      </c>
      <c r="K7" s="217"/>
      <c r="L7" s="217"/>
      <c r="M7" s="217">
        <v>-7951</v>
      </c>
      <c r="N7" s="217"/>
      <c r="O7" s="217"/>
      <c r="P7" s="218"/>
      <c r="Q7" s="267">
        <v>-467563</v>
      </c>
      <c r="R7" s="270">
        <v>-2731668</v>
      </c>
      <c r="S7" s="219">
        <f t="shared" si="3"/>
        <v>449.32982293295237</v>
      </c>
    </row>
    <row r="8" spans="1:22" s="214" customFormat="1" ht="32.25" customHeight="1">
      <c r="A8" s="207"/>
      <c r="B8" s="208" t="s">
        <v>554</v>
      </c>
      <c r="C8" s="265">
        <f t="shared" si="0"/>
        <v>25313324.32</v>
      </c>
      <c r="D8" s="209">
        <f>+D5+D6+D7</f>
        <v>19424206</v>
      </c>
      <c r="E8" s="210">
        <f t="shared" ref="E8:R8" si="4">+E5+E6+E7</f>
        <v>0</v>
      </c>
      <c r="F8" s="210">
        <f t="shared" si="4"/>
        <v>905986</v>
      </c>
      <c r="G8" s="210">
        <f t="shared" si="4"/>
        <v>4274227</v>
      </c>
      <c r="H8" s="210">
        <f t="shared" si="4"/>
        <v>0</v>
      </c>
      <c r="I8" s="210">
        <f t="shared" si="4"/>
        <v>699856.32000000007</v>
      </c>
      <c r="J8" s="210">
        <f t="shared" si="4"/>
        <v>0</v>
      </c>
      <c r="K8" s="210">
        <f t="shared" si="4"/>
        <v>0</v>
      </c>
      <c r="L8" s="210">
        <f t="shared" si="4"/>
        <v>0</v>
      </c>
      <c r="M8" s="210">
        <f t="shared" si="4"/>
        <v>9049</v>
      </c>
      <c r="N8" s="210">
        <f t="shared" si="4"/>
        <v>0</v>
      </c>
      <c r="O8" s="210">
        <f t="shared" si="4"/>
        <v>0</v>
      </c>
      <c r="P8" s="211">
        <f t="shared" si="4"/>
        <v>0</v>
      </c>
      <c r="Q8" s="212">
        <f t="shared" si="4"/>
        <v>23509638</v>
      </c>
      <c r="R8" s="212">
        <f t="shared" si="4"/>
        <v>20632434</v>
      </c>
      <c r="S8" s="220">
        <f t="shared" si="3"/>
        <v>107.67211438985152</v>
      </c>
      <c r="V8" s="221"/>
    </row>
    <row r="9" spans="1:22" ht="32.25" customHeight="1" thickBot="1">
      <c r="A9" s="222"/>
      <c r="B9" s="223" t="s">
        <v>441</v>
      </c>
      <c r="C9" s="265">
        <f t="shared" si="0"/>
        <v>25313324</v>
      </c>
      <c r="D9" s="224">
        <f>'Rashodi i izdaci'!D3</f>
        <v>19424206</v>
      </c>
      <c r="E9" s="225">
        <f>'[1]rashodi i izdaci'!E3</f>
        <v>0</v>
      </c>
      <c r="F9" s="225">
        <f>'[1]rashodi i izdaci'!F3</f>
        <v>905986</v>
      </c>
      <c r="G9" s="225">
        <f>'[1]rashodi i izdaci'!G3</f>
        <v>4274227</v>
      </c>
      <c r="H9" s="225">
        <f>'[1]rashodi i izdaci'!H3</f>
        <v>0</v>
      </c>
      <c r="I9" s="225">
        <f>'[1]rashodi i izdaci'!I3</f>
        <v>699856</v>
      </c>
      <c r="J9" s="225">
        <f>+'[2]PLAN RASHODA I IZDATAKA'!J3</f>
        <v>0</v>
      </c>
      <c r="K9" s="225">
        <f>'[1]rashodi i izdaci'!K3</f>
        <v>0</v>
      </c>
      <c r="L9" s="225">
        <f>'[1]rashodi i izdaci'!L3</f>
        <v>0</v>
      </c>
      <c r="M9" s="225">
        <f>'[1]rashodi i izdaci'!M3</f>
        <v>9049</v>
      </c>
      <c r="N9" s="225">
        <f>'[1]rashodi i izdaci'!N3</f>
        <v>0</v>
      </c>
      <c r="O9" s="225">
        <f>'[1]rashodi i izdaci'!O3</f>
        <v>0</v>
      </c>
      <c r="P9" s="226">
        <f>+'[2]PLAN RASHODA I IZDATAKA'!P3</f>
        <v>0</v>
      </c>
      <c r="Q9" s="227">
        <f>'[1]rashodi i izdaci'!Q3</f>
        <v>23509638</v>
      </c>
      <c r="R9" s="227">
        <f>'Rashodi i izdaci'!R3</f>
        <v>20632434</v>
      </c>
      <c r="S9" s="228">
        <f t="shared" si="3"/>
        <v>107.67211302870763</v>
      </c>
    </row>
    <row r="10" spans="1:22" s="214" customFormat="1" ht="32.25" customHeight="1" thickBot="1">
      <c r="A10" s="229"/>
      <c r="B10" s="230" t="s">
        <v>524</v>
      </c>
      <c r="C10" s="265">
        <f t="shared" si="0"/>
        <v>0.32000000006519258</v>
      </c>
      <c r="D10" s="231">
        <f>+D8-D9</f>
        <v>0</v>
      </c>
      <c r="E10" s="232">
        <f t="shared" ref="E10:R10" si="5">+E8-E9</f>
        <v>0</v>
      </c>
      <c r="F10" s="232">
        <f t="shared" si="5"/>
        <v>0</v>
      </c>
      <c r="G10" s="232">
        <f t="shared" si="5"/>
        <v>0</v>
      </c>
      <c r="H10" s="232">
        <f t="shared" si="5"/>
        <v>0</v>
      </c>
      <c r="I10" s="232">
        <f t="shared" si="5"/>
        <v>0.32000000006519258</v>
      </c>
      <c r="J10" s="232">
        <f t="shared" si="5"/>
        <v>0</v>
      </c>
      <c r="K10" s="232">
        <f t="shared" si="5"/>
        <v>0</v>
      </c>
      <c r="L10" s="232">
        <f t="shared" si="5"/>
        <v>0</v>
      </c>
      <c r="M10" s="232">
        <f t="shared" si="5"/>
        <v>0</v>
      </c>
      <c r="N10" s="232">
        <f t="shared" si="5"/>
        <v>0</v>
      </c>
      <c r="O10" s="232">
        <f t="shared" si="5"/>
        <v>0</v>
      </c>
      <c r="P10" s="233">
        <f t="shared" si="5"/>
        <v>0</v>
      </c>
      <c r="Q10" s="234">
        <f t="shared" si="5"/>
        <v>0</v>
      </c>
      <c r="R10" s="234">
        <f t="shared" si="5"/>
        <v>0</v>
      </c>
      <c r="S10" s="235" t="e">
        <f t="shared" si="3"/>
        <v>#DIV/0!</v>
      </c>
    </row>
    <row r="11" spans="1:22" ht="32.25" customHeight="1">
      <c r="A11" s="236" t="s">
        <v>555</v>
      </c>
      <c r="B11" s="237" t="s">
        <v>556</v>
      </c>
      <c r="C11" s="268">
        <f t="shared" si="0"/>
        <v>0</v>
      </c>
      <c r="D11" s="238"/>
      <c r="E11" s="239"/>
      <c r="F11" s="239"/>
      <c r="G11" s="239"/>
      <c r="H11" s="239"/>
      <c r="I11" s="239">
        <f>'[1]Plan za unos u SAP'!I943</f>
        <v>0</v>
      </c>
      <c r="J11" s="239"/>
      <c r="K11" s="239"/>
      <c r="L11" s="239"/>
      <c r="M11" s="239"/>
      <c r="N11" s="239"/>
      <c r="O11" s="239"/>
      <c r="P11" s="240"/>
      <c r="Q11" s="269">
        <f>'[1]Plan za unos u SAP'!G943</f>
        <v>0</v>
      </c>
      <c r="R11" s="269">
        <f>'[1]Plan za unos u SAP'!H943</f>
        <v>0</v>
      </c>
      <c r="S11" s="241" t="e">
        <f t="shared" si="3"/>
        <v>#DIV/0!</v>
      </c>
    </row>
    <row r="12" spans="1:22" ht="32.25" customHeight="1">
      <c r="A12" s="201" t="s">
        <v>557</v>
      </c>
      <c r="B12" s="202" t="s">
        <v>558</v>
      </c>
      <c r="C12" s="265">
        <f t="shared" si="0"/>
        <v>0</v>
      </c>
      <c r="D12" s="238"/>
      <c r="E12" s="239"/>
      <c r="F12" s="239"/>
      <c r="G12" s="239"/>
      <c r="H12" s="239">
        <f>'[1]Plan za unos u SAP'!I940+'[1]Plan za unos u SAP'!I941</f>
        <v>0</v>
      </c>
      <c r="I12" s="239"/>
      <c r="J12" s="239"/>
      <c r="K12" s="239">
        <f>'[1]Plan za unos u SAP'!I972+'[1]Plan za unos u SAP'!I973</f>
        <v>0</v>
      </c>
      <c r="L12" s="239">
        <f>'[1]Plan za unos u SAP'!I975+'[1]Plan za unos u SAP'!I976+'[1]Plan za unos u SAP'!I977</f>
        <v>0</v>
      </c>
      <c r="M12" s="239"/>
      <c r="N12" s="239"/>
      <c r="O12" s="239"/>
      <c r="P12" s="240"/>
      <c r="Q12" s="267">
        <f>'[1]Plan za unos u SAP'!G940+'[1]Plan za unos u SAP'!G941+'[1]Plan za unos u SAP'!G972+'[1]Plan za unos u SAP'!G973+'[1]Plan za unos u SAP'!G975+'[1]Plan za unos u SAP'!G976+'[1]Plan za unos u SAP'!G977</f>
        <v>0</v>
      </c>
      <c r="R12" s="267">
        <f>'[1]Plan za unos u SAP'!H940+'[1]Plan za unos u SAP'!H941+'[1]Plan za unos u SAP'!H972+'[1]Plan za unos u SAP'!H973+'[1]Plan za unos u SAP'!H975+'[1]Plan za unos u SAP'!H976+'[1]Plan za unos u SAP'!H977</f>
        <v>0</v>
      </c>
      <c r="S12" s="219" t="e">
        <f t="shared" si="3"/>
        <v>#DIV/0!</v>
      </c>
    </row>
    <row r="13" spans="1:22" ht="32.25" customHeight="1">
      <c r="A13" s="201" t="s">
        <v>559</v>
      </c>
      <c r="B13" s="202" t="s">
        <v>560</v>
      </c>
      <c r="C13" s="265">
        <f t="shared" si="0"/>
        <v>0</v>
      </c>
      <c r="D13" s="238"/>
      <c r="E13" s="239"/>
      <c r="F13" s="239"/>
      <c r="G13" s="239"/>
      <c r="H13" s="239"/>
      <c r="I13" s="239">
        <f>'[1]Plan za unos u SAP'!I944</f>
        <v>0</v>
      </c>
      <c r="J13" s="239"/>
      <c r="K13" s="239"/>
      <c r="L13" s="239"/>
      <c r="M13" s="239"/>
      <c r="N13" s="239"/>
      <c r="O13" s="239"/>
      <c r="P13" s="240"/>
      <c r="Q13" s="267">
        <f>'[1]Plan za unos u SAP'!G944</f>
        <v>0</v>
      </c>
      <c r="R13" s="267">
        <f>'[1]Plan za unos u SAP'!H944</f>
        <v>0</v>
      </c>
      <c r="S13" s="219" t="e">
        <f t="shared" si="3"/>
        <v>#DIV/0!</v>
      </c>
    </row>
    <row r="14" spans="1:22" ht="32.25" customHeight="1">
      <c r="A14" s="242" t="s">
        <v>561</v>
      </c>
      <c r="B14" s="202" t="s">
        <v>562</v>
      </c>
      <c r="C14" s="265">
        <f t="shared" si="0"/>
        <v>275000</v>
      </c>
      <c r="D14" s="238"/>
      <c r="E14" s="239"/>
      <c r="F14" s="239"/>
      <c r="G14" s="239"/>
      <c r="H14" s="239"/>
      <c r="I14" s="239">
        <f>'[1]Plan za unos u SAP'!I945+'[1]Plan za unos u SAP'!I946</f>
        <v>275000</v>
      </c>
      <c r="J14" s="239"/>
      <c r="K14" s="239"/>
      <c r="L14" s="239"/>
      <c r="M14" s="239"/>
      <c r="N14" s="239"/>
      <c r="O14" s="239"/>
      <c r="P14" s="240"/>
      <c r="Q14" s="267">
        <f>'[1]Plan za unos u SAP'!G945+'[1]Plan za unos u SAP'!G946</f>
        <v>0</v>
      </c>
      <c r="R14" s="267">
        <f>'[1]Plan za unos u SAP'!H945+'[1]Plan za unos u SAP'!H946</f>
        <v>275000</v>
      </c>
      <c r="S14" s="219" t="e">
        <f t="shared" si="3"/>
        <v>#DIV/0!</v>
      </c>
    </row>
    <row r="15" spans="1:22" ht="32.25" customHeight="1">
      <c r="A15" s="201" t="s">
        <v>563</v>
      </c>
      <c r="B15" s="202" t="s">
        <v>564</v>
      </c>
      <c r="C15" s="265">
        <f t="shared" si="0"/>
        <v>0</v>
      </c>
      <c r="D15" s="238"/>
      <c r="E15" s="239"/>
      <c r="F15" s="239"/>
      <c r="G15" s="239"/>
      <c r="H15" s="239"/>
      <c r="I15" s="239">
        <f>'[1]Plan za unos u SAP'!I947</f>
        <v>0</v>
      </c>
      <c r="J15" s="239"/>
      <c r="K15" s="239"/>
      <c r="L15" s="239"/>
      <c r="M15" s="239"/>
      <c r="N15" s="239"/>
      <c r="O15" s="239"/>
      <c r="P15" s="240"/>
      <c r="Q15" s="267">
        <f>'[1]Plan za unos u SAP'!G947</f>
        <v>0</v>
      </c>
      <c r="R15" s="267">
        <f>'[1]Plan za unos u SAP'!H947</f>
        <v>0</v>
      </c>
      <c r="S15" s="219" t="e">
        <f t="shared" si="3"/>
        <v>#DIV/0!</v>
      </c>
    </row>
    <row r="16" spans="1:22" ht="32.25" customHeight="1">
      <c r="A16" s="201" t="s">
        <v>565</v>
      </c>
      <c r="B16" s="202" t="s">
        <v>566</v>
      </c>
      <c r="C16" s="265">
        <f t="shared" si="0"/>
        <v>355247.32</v>
      </c>
      <c r="D16" s="238"/>
      <c r="E16" s="239"/>
      <c r="F16" s="239"/>
      <c r="G16" s="239"/>
      <c r="H16" s="239"/>
      <c r="I16" s="239">
        <f>'[1]Plan za unos u SAP'!I948+'[1]Plan za unos u SAP'!I949+'[1]Plan za unos u SAP'!I950+'[1]Plan za unos u SAP'!I951</f>
        <v>355247.32</v>
      </c>
      <c r="J16" s="239"/>
      <c r="K16" s="239"/>
      <c r="L16" s="239"/>
      <c r="M16" s="239"/>
      <c r="N16" s="239"/>
      <c r="O16" s="239"/>
      <c r="P16" s="240"/>
      <c r="Q16" s="267">
        <f>'[1]Plan za unos u SAP'!G948+'[1]Plan za unos u SAP'!G949+'[1]Plan za unos u SAP'!G950+'[1]Plan za unos u SAP'!G951</f>
        <v>7486</v>
      </c>
      <c r="R16" s="267">
        <f>'[1]Plan za unos u SAP'!H948+'[1]Plan za unos u SAP'!H949+'[1]Plan za unos u SAP'!H950+'[1]Plan za unos u SAP'!H951</f>
        <v>350648</v>
      </c>
      <c r="S16" s="219">
        <f t="shared" si="3"/>
        <v>4745.4891798022982</v>
      </c>
    </row>
    <row r="17" spans="1:19" ht="32.25" customHeight="1">
      <c r="A17" s="201" t="s">
        <v>567</v>
      </c>
      <c r="B17" s="202" t="s">
        <v>568</v>
      </c>
      <c r="C17" s="265">
        <f t="shared" si="0"/>
        <v>145</v>
      </c>
      <c r="D17" s="238"/>
      <c r="E17" s="239"/>
      <c r="F17" s="239">
        <f>'[1]Plan za unos u SAP'!I924+'[1]Plan za unos u SAP'!I925+'[1]Plan za unos u SAP'!I926</f>
        <v>145</v>
      </c>
      <c r="G17" s="239">
        <f>'[1]Plan za unos u SAP'!I931+'[1]Plan za unos u SAP'!I932</f>
        <v>0</v>
      </c>
      <c r="H17" s="239"/>
      <c r="I17" s="239">
        <f>'[1]Plan za unos u SAP'!I952</f>
        <v>0</v>
      </c>
      <c r="J17" s="239"/>
      <c r="K17" s="239"/>
      <c r="L17" s="239">
        <f>'[1]Plan za unos u SAP'!I978+'[1]Plan za unos u SAP'!I979</f>
        <v>0</v>
      </c>
      <c r="M17" s="239"/>
      <c r="N17" s="239"/>
      <c r="O17" s="239"/>
      <c r="P17" s="240"/>
      <c r="Q17" s="267">
        <f>'[1]Plan za unos u SAP'!G924+'[1]Plan za unos u SAP'!G925+'[1]Plan za unos u SAP'!G926+'[1]Plan za unos u SAP'!G931+'[1]Plan za unos u SAP'!G932+'[1]Plan za unos u SAP'!G952+'[1]Plan za unos u SAP'!G978+'[1]Plan za unos u SAP'!G979</f>
        <v>1100</v>
      </c>
      <c r="R17" s="267">
        <f>'[1]Plan za unos u SAP'!H924+'[1]Plan za unos u SAP'!H925+'[1]Plan za unos u SAP'!H926+'[1]Plan za unos u SAP'!H931+'[1]Plan za unos u SAP'!H932+'[1]Plan za unos u SAP'!H952+'[1]Plan za unos u SAP'!H978+'[1]Plan za unos u SAP'!H979</f>
        <v>140</v>
      </c>
      <c r="S17" s="219">
        <f t="shared" si="3"/>
        <v>13.18181818181818</v>
      </c>
    </row>
    <row r="18" spans="1:19" ht="32.25" customHeight="1">
      <c r="A18" s="201" t="s">
        <v>569</v>
      </c>
      <c r="B18" s="202" t="s">
        <v>570</v>
      </c>
      <c r="C18" s="265">
        <f t="shared" si="0"/>
        <v>0</v>
      </c>
      <c r="D18" s="238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40"/>
      <c r="Q18" s="267"/>
      <c r="R18" s="267"/>
      <c r="S18" s="219" t="e">
        <f t="shared" si="3"/>
        <v>#DIV/0!</v>
      </c>
    </row>
    <row r="19" spans="1:19" ht="32.25" customHeight="1">
      <c r="A19" s="242" t="s">
        <v>571</v>
      </c>
      <c r="B19" s="202" t="s">
        <v>572</v>
      </c>
      <c r="C19" s="265">
        <f t="shared" si="0"/>
        <v>0</v>
      </c>
      <c r="D19" s="238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40"/>
      <c r="Q19" s="267"/>
      <c r="R19" s="267"/>
      <c r="S19" s="219" t="e">
        <f t="shared" si="3"/>
        <v>#DIV/0!</v>
      </c>
    </row>
    <row r="20" spans="1:19" ht="32.25" customHeight="1">
      <c r="A20" s="201" t="s">
        <v>573</v>
      </c>
      <c r="B20" s="202" t="s">
        <v>574</v>
      </c>
      <c r="C20" s="265">
        <f t="shared" si="0"/>
        <v>4238517</v>
      </c>
      <c r="D20" s="238"/>
      <c r="E20" s="239"/>
      <c r="F20" s="239"/>
      <c r="G20" s="239">
        <f>'[1]Plan za unos u SAP'!I933+'[1]Plan za unos u SAP'!I934+'[1]Plan za unos u SAP'!I935+'[1]Plan za unos u SAP'!I936+'[1]Plan za unos u SAP'!I937</f>
        <v>4238517</v>
      </c>
      <c r="H20" s="239"/>
      <c r="I20" s="239"/>
      <c r="J20" s="239"/>
      <c r="K20" s="239"/>
      <c r="L20" s="239"/>
      <c r="M20" s="239"/>
      <c r="N20" s="239"/>
      <c r="O20" s="239"/>
      <c r="P20" s="240"/>
      <c r="Q20" s="267">
        <f>'[1]Plan za unos u SAP'!G933+'[1]Plan za unos u SAP'!G934+'[1]Plan za unos u SAP'!G935+'[1]Plan za unos u SAP'!G936+'[1]Plan za unos u SAP'!G937</f>
        <v>2718379</v>
      </c>
      <c r="R20" s="267">
        <f>'[1]Plan za unos u SAP'!H933+'[1]Plan za unos u SAP'!H934+'[1]Plan za unos u SAP'!H935+'[1]Plan za unos u SAP'!H936+'[1]Plan za unos u SAP'!H937</f>
        <v>4113517</v>
      </c>
      <c r="S20" s="219">
        <f t="shared" si="3"/>
        <v>155.9207527721484</v>
      </c>
    </row>
    <row r="21" spans="1:19" ht="32.25" customHeight="1">
      <c r="A21" s="201" t="s">
        <v>575</v>
      </c>
      <c r="B21" s="202" t="s">
        <v>576</v>
      </c>
      <c r="C21" s="265">
        <f t="shared" si="0"/>
        <v>920598</v>
      </c>
      <c r="D21" s="238"/>
      <c r="E21" s="239"/>
      <c r="F21" s="239">
        <f>'[1]Plan za unos u SAP'!I927+'[1]Plan za unos u SAP'!I928</f>
        <v>920598</v>
      </c>
      <c r="G21" s="239"/>
      <c r="H21" s="239"/>
      <c r="I21" s="239"/>
      <c r="J21" s="239"/>
      <c r="K21" s="239"/>
      <c r="L21" s="239"/>
      <c r="M21" s="239"/>
      <c r="N21" s="239"/>
      <c r="O21" s="239"/>
      <c r="P21" s="240"/>
      <c r="Q21" s="267">
        <f>'[1]Plan za unos u SAP'!G927+'[1]Plan za unos u SAP'!G928</f>
        <v>1014500</v>
      </c>
      <c r="R21" s="267">
        <f>'[1]Plan za unos u SAP'!H927+'[1]Plan za unos u SAP'!H928</f>
        <v>859348</v>
      </c>
      <c r="S21" s="219">
        <f t="shared" si="3"/>
        <v>90.744011828486933</v>
      </c>
    </row>
    <row r="22" spans="1:19" ht="32.25" customHeight="1">
      <c r="A22" s="201" t="s">
        <v>577</v>
      </c>
      <c r="B22" s="202" t="s">
        <v>578</v>
      </c>
      <c r="C22" s="265">
        <f t="shared" si="0"/>
        <v>17000</v>
      </c>
      <c r="D22" s="243"/>
      <c r="E22" s="244"/>
      <c r="F22" s="244"/>
      <c r="G22" s="239"/>
      <c r="H22" s="239"/>
      <c r="I22" s="239"/>
      <c r="J22" s="239"/>
      <c r="K22" s="239"/>
      <c r="L22" s="239"/>
      <c r="M22" s="239">
        <f>'[1]Plan za unos u SAP'!I954+'[1]Plan za unos u SAP'!I955+'[1]Plan za unos u SAP'!I956+'[1]Plan za unos u SAP'!I957+'[1]Plan za unos u SAP'!I958+'[1]Plan za unos u SAP'!I959+'[1]Plan za unos u SAP'!I960</f>
        <v>17000</v>
      </c>
      <c r="N22" s="239">
        <f>'[1]Plan za unos u SAP'!I962</f>
        <v>0</v>
      </c>
      <c r="O22" s="239"/>
      <c r="P22" s="240"/>
      <c r="Q22" s="267">
        <f>'[1]Plan za unos u SAP'!G954+'[1]Plan za unos u SAP'!G955+'[1]Plan za unos u SAP'!G956+'[1]Plan za unos u SAP'!G957+'[1]Plan za unos u SAP'!G958+'[1]Plan za unos u SAP'!G959+'[1]Plan za unos u SAP'!G960+'[1]Plan za unos u SAP'!G962</f>
        <v>0</v>
      </c>
      <c r="R22" s="267">
        <f>'[1]Plan za unos u SAP'!H954+'[1]Plan za unos u SAP'!H955+'[1]Plan za unos u SAP'!H956+'[1]Plan za unos u SAP'!H957+'[1]Plan za unos u SAP'!H958+'[1]Plan za unos u SAP'!H959+'[1]Plan za unos u SAP'!H960+'[1]Plan za unos u SAP'!H962</f>
        <v>17000</v>
      </c>
      <c r="S22" s="219" t="e">
        <f t="shared" si="3"/>
        <v>#DIV/0!</v>
      </c>
    </row>
    <row r="23" spans="1:19" ht="32.25" customHeight="1">
      <c r="A23" s="201" t="s">
        <v>579</v>
      </c>
      <c r="B23" s="202" t="s">
        <v>510</v>
      </c>
      <c r="C23" s="265">
        <f t="shared" si="0"/>
        <v>19424206</v>
      </c>
      <c r="D23" s="245">
        <f>'[1]Plan za unos u SAP'!I922</f>
        <v>19424206</v>
      </c>
      <c r="E23" s="246">
        <f>'[1]Plan za unos u SAP'!I923</f>
        <v>0</v>
      </c>
      <c r="F23" s="244"/>
      <c r="G23" s="239"/>
      <c r="H23" s="239"/>
      <c r="I23" s="239"/>
      <c r="J23" s="239"/>
      <c r="K23" s="239"/>
      <c r="L23" s="239"/>
      <c r="M23" s="239"/>
      <c r="N23" s="239"/>
      <c r="O23" s="239"/>
      <c r="P23" s="240"/>
      <c r="Q23" s="267">
        <f>'[1]Plan za unos u SAP'!G922+'[1]Plan za unos u SAP'!G923</f>
        <v>19773236</v>
      </c>
      <c r="R23" s="267">
        <f>'[1]Plan za unos u SAP'!H922+'[1]Plan za unos u SAP'!H923</f>
        <v>15564938</v>
      </c>
      <c r="S23" s="219">
        <f t="shared" si="3"/>
        <v>98.234836220029948</v>
      </c>
    </row>
    <row r="24" spans="1:19" ht="32.25" customHeight="1">
      <c r="A24" s="201" t="s">
        <v>580</v>
      </c>
      <c r="B24" s="202" t="s">
        <v>581</v>
      </c>
      <c r="C24" s="265">
        <f t="shared" si="0"/>
        <v>0</v>
      </c>
      <c r="D24" s="238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40"/>
      <c r="Q24" s="267"/>
      <c r="R24" s="267"/>
      <c r="S24" s="219" t="e">
        <f t="shared" si="3"/>
        <v>#DIV/0!</v>
      </c>
    </row>
    <row r="25" spans="1:19" ht="32.25" customHeight="1">
      <c r="A25" s="201" t="s">
        <v>582</v>
      </c>
      <c r="B25" s="202" t="s">
        <v>516</v>
      </c>
      <c r="C25" s="265">
        <f t="shared" si="0"/>
        <v>0</v>
      </c>
      <c r="D25" s="238"/>
      <c r="E25" s="239"/>
      <c r="F25" s="239">
        <f>'[1]Plan za unos u SAP'!I929</f>
        <v>0</v>
      </c>
      <c r="G25" s="239">
        <f>'[1]Plan za unos u SAP'!I938</f>
        <v>0</v>
      </c>
      <c r="H25" s="239"/>
      <c r="I25" s="239"/>
      <c r="J25" s="239"/>
      <c r="K25" s="239"/>
      <c r="L25" s="239"/>
      <c r="M25" s="239"/>
      <c r="N25" s="239"/>
      <c r="O25" s="239"/>
      <c r="P25" s="240"/>
      <c r="Q25" s="267">
        <f>'[1]Plan za unos u SAP'!G929+'[1]Plan za unos u SAP'!G938</f>
        <v>12500</v>
      </c>
      <c r="R25" s="267">
        <f>'[1]Plan za unos u SAP'!H929+'[1]Plan za unos u SAP'!H938</f>
        <v>0</v>
      </c>
      <c r="S25" s="219">
        <f t="shared" si="3"/>
        <v>0</v>
      </c>
    </row>
    <row r="26" spans="1:19" s="214" customFormat="1" ht="32.25" customHeight="1">
      <c r="A26" s="247" t="s">
        <v>583</v>
      </c>
      <c r="B26" s="248" t="s">
        <v>584</v>
      </c>
      <c r="C26" s="265">
        <f t="shared" si="0"/>
        <v>25230713.32</v>
      </c>
      <c r="D26" s="249">
        <f t="shared" ref="D26:R26" si="6">SUM(D11:D25)</f>
        <v>19424206</v>
      </c>
      <c r="E26" s="250">
        <f t="shared" si="6"/>
        <v>0</v>
      </c>
      <c r="F26" s="250">
        <f t="shared" si="6"/>
        <v>920743</v>
      </c>
      <c r="G26" s="250">
        <f t="shared" si="6"/>
        <v>4238517</v>
      </c>
      <c r="H26" s="250">
        <f t="shared" si="6"/>
        <v>0</v>
      </c>
      <c r="I26" s="250">
        <f t="shared" si="6"/>
        <v>630247.32000000007</v>
      </c>
      <c r="J26" s="250">
        <f t="shared" si="6"/>
        <v>0</v>
      </c>
      <c r="K26" s="250">
        <f t="shared" si="6"/>
        <v>0</v>
      </c>
      <c r="L26" s="250">
        <f t="shared" si="6"/>
        <v>0</v>
      </c>
      <c r="M26" s="250">
        <f t="shared" si="6"/>
        <v>17000</v>
      </c>
      <c r="N26" s="250">
        <f t="shared" si="6"/>
        <v>0</v>
      </c>
      <c r="O26" s="250">
        <f t="shared" si="6"/>
        <v>0</v>
      </c>
      <c r="P26" s="251">
        <f t="shared" si="6"/>
        <v>0</v>
      </c>
      <c r="Q26" s="252">
        <f t="shared" si="6"/>
        <v>23527201</v>
      </c>
      <c r="R26" s="252">
        <f t="shared" si="6"/>
        <v>21180591</v>
      </c>
      <c r="S26" s="213">
        <f t="shared" si="3"/>
        <v>107.24060766939509</v>
      </c>
    </row>
    <row r="27" spans="1:19" ht="32.25" customHeight="1">
      <c r="A27" s="201" t="s">
        <v>585</v>
      </c>
      <c r="B27" s="253" t="s">
        <v>586</v>
      </c>
      <c r="C27" s="265">
        <f t="shared" si="0"/>
        <v>0</v>
      </c>
      <c r="D27" s="238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>
        <f>'[1]Plan za unos u SAP'!I963</f>
        <v>0</v>
      </c>
      <c r="P27" s="240"/>
      <c r="Q27" s="267">
        <f>'[1]Plan za unos u SAP'!G963</f>
        <v>0</v>
      </c>
      <c r="R27" s="267">
        <f>'[1]Plan za unos u SAP'!H963</f>
        <v>0</v>
      </c>
      <c r="S27" s="219" t="e">
        <f t="shared" si="3"/>
        <v>#DIV/0!</v>
      </c>
    </row>
    <row r="28" spans="1:19" ht="32.25" customHeight="1">
      <c r="A28" s="201" t="s">
        <v>587</v>
      </c>
      <c r="B28" s="253" t="s">
        <v>588</v>
      </c>
      <c r="C28" s="265">
        <f t="shared" si="0"/>
        <v>0</v>
      </c>
      <c r="D28" s="238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40"/>
      <c r="Q28" s="267"/>
      <c r="R28" s="267"/>
      <c r="S28" s="219" t="e">
        <f t="shared" si="3"/>
        <v>#DIV/0!</v>
      </c>
    </row>
    <row r="29" spans="1:19" ht="32.25" customHeight="1">
      <c r="A29" s="201" t="s">
        <v>589</v>
      </c>
      <c r="B29" s="253" t="s">
        <v>590</v>
      </c>
      <c r="C29" s="265">
        <f t="shared" si="0"/>
        <v>0</v>
      </c>
      <c r="D29" s="238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>
        <f>'[1]Plan za unos u SAP'!I964+'[1]Plan za unos u SAP'!I965</f>
        <v>0</v>
      </c>
      <c r="P29" s="240"/>
      <c r="Q29" s="267">
        <f>'[1]Plan za unos u SAP'!G964+'[1]Plan za unos u SAP'!G965</f>
        <v>0</v>
      </c>
      <c r="R29" s="267">
        <f>'[1]Plan za unos u SAP'!H964+'[1]Plan za unos u SAP'!H965</f>
        <v>0</v>
      </c>
      <c r="S29" s="219" t="e">
        <f t="shared" si="3"/>
        <v>#DIV/0!</v>
      </c>
    </row>
    <row r="30" spans="1:19" ht="32.25" customHeight="1">
      <c r="A30" s="201" t="s">
        <v>591</v>
      </c>
      <c r="B30" s="253" t="s">
        <v>592</v>
      </c>
      <c r="C30" s="265">
        <f t="shared" si="0"/>
        <v>0</v>
      </c>
      <c r="D30" s="238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  <c r="Q30" s="267"/>
      <c r="R30" s="267"/>
      <c r="S30" s="219" t="e">
        <f t="shared" si="3"/>
        <v>#DIV/0!</v>
      </c>
    </row>
    <row r="31" spans="1:19" ht="32.25" customHeight="1">
      <c r="A31" s="201" t="s">
        <v>593</v>
      </c>
      <c r="B31" s="253" t="s">
        <v>594</v>
      </c>
      <c r="C31" s="265">
        <f t="shared" si="0"/>
        <v>0</v>
      </c>
      <c r="D31" s="238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>
        <f>'[1]Plan za unos u SAP'!I966</f>
        <v>0</v>
      </c>
      <c r="P31" s="240"/>
      <c r="Q31" s="267">
        <f>'[1]Plan za unos u SAP'!G966</f>
        <v>0</v>
      </c>
      <c r="R31" s="267">
        <f>'[1]Plan za unos u SAP'!H966</f>
        <v>0</v>
      </c>
      <c r="S31" s="219" t="e">
        <f t="shared" si="3"/>
        <v>#DIV/0!</v>
      </c>
    </row>
    <row r="32" spans="1:19" ht="32.25" customHeight="1">
      <c r="A32" s="201" t="s">
        <v>595</v>
      </c>
      <c r="B32" s="254" t="s">
        <v>596</v>
      </c>
      <c r="C32" s="265">
        <f t="shared" si="0"/>
        <v>0</v>
      </c>
      <c r="D32" s="238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>
        <f>'[1]Plan za unos u SAP'!I967</f>
        <v>0</v>
      </c>
      <c r="P32" s="240"/>
      <c r="Q32" s="267">
        <f>'[1]Plan za unos u SAP'!G967</f>
        <v>0</v>
      </c>
      <c r="R32" s="267">
        <f>'[1]Plan za unos u SAP'!H967</f>
        <v>0</v>
      </c>
      <c r="S32" s="219" t="e">
        <f t="shared" si="3"/>
        <v>#DIV/0!</v>
      </c>
    </row>
    <row r="33" spans="1:19" s="214" customFormat="1" ht="32.25" customHeight="1">
      <c r="A33" s="247" t="s">
        <v>597</v>
      </c>
      <c r="B33" s="248" t="s">
        <v>584</v>
      </c>
      <c r="C33" s="265">
        <f t="shared" si="0"/>
        <v>0</v>
      </c>
      <c r="D33" s="249">
        <f t="shared" ref="D33:R33" si="7">SUM(D27:D32)</f>
        <v>0</v>
      </c>
      <c r="E33" s="250">
        <f t="shared" si="7"/>
        <v>0</v>
      </c>
      <c r="F33" s="250">
        <f t="shared" si="7"/>
        <v>0</v>
      </c>
      <c r="G33" s="250">
        <f t="shared" si="7"/>
        <v>0</v>
      </c>
      <c r="H33" s="250">
        <f t="shared" si="7"/>
        <v>0</v>
      </c>
      <c r="I33" s="250">
        <f t="shared" si="7"/>
        <v>0</v>
      </c>
      <c r="J33" s="250">
        <f t="shared" si="7"/>
        <v>0</v>
      </c>
      <c r="K33" s="250">
        <f t="shared" si="7"/>
        <v>0</v>
      </c>
      <c r="L33" s="250">
        <f t="shared" si="7"/>
        <v>0</v>
      </c>
      <c r="M33" s="250">
        <f t="shared" si="7"/>
        <v>0</v>
      </c>
      <c r="N33" s="250">
        <f t="shared" si="7"/>
        <v>0</v>
      </c>
      <c r="O33" s="250">
        <f t="shared" si="7"/>
        <v>0</v>
      </c>
      <c r="P33" s="251">
        <f t="shared" si="7"/>
        <v>0</v>
      </c>
      <c r="Q33" s="252">
        <f t="shared" si="7"/>
        <v>0</v>
      </c>
      <c r="R33" s="252">
        <f t="shared" si="7"/>
        <v>0</v>
      </c>
      <c r="S33" s="213" t="e">
        <f t="shared" si="3"/>
        <v>#DIV/0!</v>
      </c>
    </row>
    <row r="34" spans="1:19" ht="32.25" customHeight="1">
      <c r="A34" s="255">
        <v>818</v>
      </c>
      <c r="B34" s="256" t="s">
        <v>598</v>
      </c>
      <c r="C34" s="265">
        <f t="shared" si="0"/>
        <v>0</v>
      </c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40">
        <f>'[1]Plan za unos u SAP'!I971</f>
        <v>0</v>
      </c>
      <c r="Q34" s="267">
        <f>'[1]Plan za unos u SAP'!G969</f>
        <v>0</v>
      </c>
      <c r="R34" s="267">
        <f>'[1]Plan za unos u SAP'!H969</f>
        <v>0</v>
      </c>
      <c r="S34" s="219" t="e">
        <f t="shared" si="3"/>
        <v>#DIV/0!</v>
      </c>
    </row>
    <row r="35" spans="1:19" ht="32.25" customHeight="1">
      <c r="A35" s="255">
        <v>842</v>
      </c>
      <c r="B35" s="257" t="s">
        <v>599</v>
      </c>
      <c r="C35" s="265">
        <f t="shared" si="0"/>
        <v>0</v>
      </c>
      <c r="D35" s="238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40"/>
      <c r="Q35" s="267">
        <f>'[1]Plan za unos u SAP'!G970</f>
        <v>0</v>
      </c>
      <c r="R35" s="267">
        <f>'[1]Plan za unos u SAP'!H970</f>
        <v>0</v>
      </c>
      <c r="S35" s="219" t="e">
        <f t="shared" si="3"/>
        <v>#DIV/0!</v>
      </c>
    </row>
    <row r="36" spans="1:19" s="214" customFormat="1" ht="32.25" customHeight="1">
      <c r="A36" s="247" t="s">
        <v>600</v>
      </c>
      <c r="B36" s="248" t="s">
        <v>584</v>
      </c>
      <c r="C36" s="265">
        <f t="shared" si="0"/>
        <v>0</v>
      </c>
      <c r="D36" s="249">
        <f t="shared" ref="D36:R36" si="8">SUM(D34:D35)</f>
        <v>0</v>
      </c>
      <c r="E36" s="250">
        <f t="shared" si="8"/>
        <v>0</v>
      </c>
      <c r="F36" s="250">
        <f t="shared" si="8"/>
        <v>0</v>
      </c>
      <c r="G36" s="250">
        <f t="shared" si="8"/>
        <v>0</v>
      </c>
      <c r="H36" s="250">
        <f t="shared" si="8"/>
        <v>0</v>
      </c>
      <c r="I36" s="250">
        <f t="shared" si="8"/>
        <v>0</v>
      </c>
      <c r="J36" s="250">
        <f t="shared" si="8"/>
        <v>0</v>
      </c>
      <c r="K36" s="250">
        <f t="shared" si="8"/>
        <v>0</v>
      </c>
      <c r="L36" s="250">
        <f t="shared" si="8"/>
        <v>0</v>
      </c>
      <c r="M36" s="250">
        <f t="shared" si="8"/>
        <v>0</v>
      </c>
      <c r="N36" s="250">
        <f t="shared" si="8"/>
        <v>0</v>
      </c>
      <c r="O36" s="250">
        <f t="shared" si="8"/>
        <v>0</v>
      </c>
      <c r="P36" s="251">
        <f t="shared" si="8"/>
        <v>0</v>
      </c>
      <c r="Q36" s="252">
        <f t="shared" si="8"/>
        <v>0</v>
      </c>
      <c r="R36" s="252">
        <f t="shared" si="8"/>
        <v>0</v>
      </c>
      <c r="S36" s="213" t="e">
        <f t="shared" si="3"/>
        <v>#DIV/0!</v>
      </c>
    </row>
    <row r="37" spans="1:19" ht="32.25" customHeight="1" thickBot="1">
      <c r="A37" s="300" t="s">
        <v>601</v>
      </c>
      <c r="B37" s="301"/>
      <c r="C37" s="258">
        <f t="shared" si="0"/>
        <v>25230713.32</v>
      </c>
      <c r="D37" s="259">
        <f t="shared" ref="D37:R37" si="9">+D36+D33+D26</f>
        <v>19424206</v>
      </c>
      <c r="E37" s="260">
        <f t="shared" si="9"/>
        <v>0</v>
      </c>
      <c r="F37" s="260">
        <f t="shared" si="9"/>
        <v>920743</v>
      </c>
      <c r="G37" s="260">
        <f t="shared" si="9"/>
        <v>4238517</v>
      </c>
      <c r="H37" s="260">
        <f t="shared" si="9"/>
        <v>0</v>
      </c>
      <c r="I37" s="260">
        <f t="shared" si="9"/>
        <v>630247.32000000007</v>
      </c>
      <c r="J37" s="260">
        <f t="shared" si="9"/>
        <v>0</v>
      </c>
      <c r="K37" s="260">
        <f t="shared" si="9"/>
        <v>0</v>
      </c>
      <c r="L37" s="260">
        <f t="shared" si="9"/>
        <v>0</v>
      </c>
      <c r="M37" s="260">
        <f t="shared" si="9"/>
        <v>17000</v>
      </c>
      <c r="N37" s="260">
        <f t="shared" si="9"/>
        <v>0</v>
      </c>
      <c r="O37" s="260">
        <f t="shared" si="9"/>
        <v>0</v>
      </c>
      <c r="P37" s="261">
        <f t="shared" si="9"/>
        <v>0</v>
      </c>
      <c r="Q37" s="262">
        <f t="shared" si="9"/>
        <v>23527201</v>
      </c>
      <c r="R37" s="262">
        <f t="shared" si="9"/>
        <v>21180591</v>
      </c>
      <c r="S37" s="263">
        <f t="shared" si="3"/>
        <v>107.24060766939509</v>
      </c>
    </row>
    <row r="39" spans="1:19" ht="12">
      <c r="A39" s="264"/>
      <c r="B39" s="264"/>
      <c r="C39" s="264"/>
      <c r="D39" s="264"/>
      <c r="E39" s="264"/>
      <c r="F39" s="264"/>
      <c r="G39" s="264"/>
      <c r="H39" s="264"/>
      <c r="I39" s="264"/>
    </row>
  </sheetData>
  <mergeCells count="5">
    <mergeCell ref="A1:P1"/>
    <mergeCell ref="A3:B3"/>
    <mergeCell ref="C3:R3"/>
    <mergeCell ref="S3:S4"/>
    <mergeCell ref="A37:B37"/>
  </mergeCells>
  <dataValidations count="2"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1"/>
  <sheetViews>
    <sheetView topLeftCell="A40" workbookViewId="0">
      <selection activeCell="C39" sqref="C39"/>
    </sheetView>
  </sheetViews>
  <sheetFormatPr defaultColWidth="9.140625" defaultRowHeight="12.75"/>
  <cols>
    <col min="1" max="1" width="14.140625" style="143" customWidth="1"/>
    <col min="2" max="2" width="56.5703125" style="144" customWidth="1"/>
    <col min="3" max="3" width="13.85546875" style="144" customWidth="1"/>
    <col min="4" max="4" width="13.140625" style="144" customWidth="1"/>
    <col min="5" max="11" width="13.140625" style="145" customWidth="1"/>
    <col min="12" max="14" width="13.140625" style="95" customWidth="1"/>
    <col min="15" max="15" width="14.7109375" style="95" customWidth="1"/>
    <col min="16" max="16" width="13.140625" style="95" customWidth="1"/>
    <col min="17" max="17" width="11.7109375" style="94" customWidth="1"/>
    <col min="18" max="18" width="11.42578125" style="141" customWidth="1"/>
    <col min="19" max="19" width="11.42578125" style="142" customWidth="1"/>
    <col min="20" max="20" width="11" style="95" customWidth="1"/>
    <col min="21" max="21" width="15.85546875" style="95" customWidth="1"/>
    <col min="22" max="16384" width="9.140625" style="95"/>
  </cols>
  <sheetData>
    <row r="1" spans="1:21" ht="15.75">
      <c r="A1" s="302" t="s">
        <v>602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R1" s="303" t="s">
        <v>20</v>
      </c>
      <c r="S1" s="303"/>
    </row>
    <row r="2" spans="1:21" ht="70.5" customHeight="1">
      <c r="A2" s="96" t="s">
        <v>603</v>
      </c>
      <c r="B2" s="96" t="s">
        <v>604</v>
      </c>
      <c r="C2" s="97" t="s">
        <v>605</v>
      </c>
      <c r="D2" s="97" t="s">
        <v>606</v>
      </c>
      <c r="E2" s="97" t="s">
        <v>540</v>
      </c>
      <c r="F2" s="96" t="s">
        <v>541</v>
      </c>
      <c r="G2" s="96" t="s">
        <v>542</v>
      </c>
      <c r="H2" s="96" t="s">
        <v>543</v>
      </c>
      <c r="I2" s="96" t="s">
        <v>544</v>
      </c>
      <c r="J2" s="98" t="s">
        <v>545</v>
      </c>
      <c r="K2" s="96" t="s">
        <v>546</v>
      </c>
      <c r="L2" s="96" t="s">
        <v>547</v>
      </c>
      <c r="M2" s="96" t="s">
        <v>548</v>
      </c>
      <c r="N2" s="96" t="s">
        <v>549</v>
      </c>
      <c r="O2" s="96" t="s">
        <v>607</v>
      </c>
      <c r="P2" s="96" t="s">
        <v>551</v>
      </c>
      <c r="Q2" s="99" t="s">
        <v>552</v>
      </c>
      <c r="R2" s="99" t="s">
        <v>439</v>
      </c>
      <c r="S2" s="100" t="s">
        <v>536</v>
      </c>
      <c r="T2" s="101"/>
    </row>
    <row r="3" spans="1:21">
      <c r="A3" s="102"/>
      <c r="B3" s="102" t="s">
        <v>608</v>
      </c>
      <c r="C3" s="103">
        <f>SUM(D3:P3)</f>
        <v>25313324</v>
      </c>
      <c r="D3" s="104">
        <f t="shared" ref="D3:Q3" si="0">D4+D38+D58</f>
        <v>19424206</v>
      </c>
      <c r="E3" s="104">
        <f t="shared" si="0"/>
        <v>0</v>
      </c>
      <c r="F3" s="104">
        <f t="shared" si="0"/>
        <v>905986</v>
      </c>
      <c r="G3" s="104">
        <f t="shared" si="0"/>
        <v>4274227</v>
      </c>
      <c r="H3" s="104">
        <f t="shared" si="0"/>
        <v>0</v>
      </c>
      <c r="I3" s="104">
        <f t="shared" si="0"/>
        <v>699856</v>
      </c>
      <c r="J3" s="104">
        <f t="shared" si="0"/>
        <v>0</v>
      </c>
      <c r="K3" s="104">
        <f t="shared" si="0"/>
        <v>0</v>
      </c>
      <c r="L3" s="104">
        <f t="shared" si="0"/>
        <v>0</v>
      </c>
      <c r="M3" s="104">
        <f t="shared" si="0"/>
        <v>9049</v>
      </c>
      <c r="N3" s="104">
        <f t="shared" si="0"/>
        <v>0</v>
      </c>
      <c r="O3" s="104">
        <f t="shared" si="0"/>
        <v>0</v>
      </c>
      <c r="P3" s="104">
        <f t="shared" si="0"/>
        <v>0</v>
      </c>
      <c r="Q3" s="105">
        <f t="shared" si="0"/>
        <v>23509638</v>
      </c>
      <c r="R3" s="105">
        <f>R4+R38+R58</f>
        <v>20632434</v>
      </c>
      <c r="S3" s="106">
        <f>C3/Q3*100</f>
        <v>107.67211302870763</v>
      </c>
      <c r="T3" s="107"/>
      <c r="U3" s="94"/>
    </row>
    <row r="4" spans="1:21">
      <c r="A4" s="108">
        <v>3</v>
      </c>
      <c r="B4" s="109" t="s">
        <v>609</v>
      </c>
      <c r="C4" s="110">
        <f>SUM(D4:P4)</f>
        <v>24476581</v>
      </c>
      <c r="D4" s="111">
        <f t="shared" ref="D4:R4" si="1">D5+D9+D15+D19+D23+D30+D33</f>
        <v>19398806</v>
      </c>
      <c r="E4" s="111">
        <f t="shared" si="1"/>
        <v>0</v>
      </c>
      <c r="F4" s="111">
        <f t="shared" si="1"/>
        <v>905986</v>
      </c>
      <c r="G4" s="111">
        <f t="shared" si="1"/>
        <v>3512884</v>
      </c>
      <c r="H4" s="111">
        <f t="shared" si="1"/>
        <v>0</v>
      </c>
      <c r="I4" s="111">
        <f t="shared" si="1"/>
        <v>649856</v>
      </c>
      <c r="J4" s="111">
        <f t="shared" si="1"/>
        <v>0</v>
      </c>
      <c r="K4" s="111">
        <f t="shared" si="1"/>
        <v>0</v>
      </c>
      <c r="L4" s="111">
        <f t="shared" si="1"/>
        <v>0</v>
      </c>
      <c r="M4" s="111">
        <f t="shared" si="1"/>
        <v>9049</v>
      </c>
      <c r="N4" s="111">
        <f t="shared" si="1"/>
        <v>0</v>
      </c>
      <c r="O4" s="111">
        <f t="shared" si="1"/>
        <v>0</v>
      </c>
      <c r="P4" s="111">
        <f t="shared" si="1"/>
        <v>0</v>
      </c>
      <c r="Q4" s="112">
        <f t="shared" si="1"/>
        <v>22975693</v>
      </c>
      <c r="R4" s="112">
        <f t="shared" si="1"/>
        <v>19911563</v>
      </c>
      <c r="S4" s="113">
        <f t="shared" ref="S4:S67" si="2">C4/Q4*100</f>
        <v>106.53250372034479</v>
      </c>
      <c r="U4" s="94"/>
    </row>
    <row r="5" spans="1:21">
      <c r="A5" s="114">
        <v>31</v>
      </c>
      <c r="B5" s="115" t="s">
        <v>610</v>
      </c>
      <c r="C5" s="116">
        <f>SUM(D5:P5)</f>
        <v>19811136</v>
      </c>
      <c r="D5" s="117">
        <f>SUM(D6:D8)</f>
        <v>17246123</v>
      </c>
      <c r="E5" s="117">
        <f t="shared" ref="E5:P5" si="3">SUM(E6:E8)</f>
        <v>0</v>
      </c>
      <c r="F5" s="117">
        <f t="shared" si="3"/>
        <v>248131</v>
      </c>
      <c r="G5" s="117">
        <f t="shared" si="3"/>
        <v>2123176</v>
      </c>
      <c r="H5" s="117">
        <f t="shared" si="3"/>
        <v>0</v>
      </c>
      <c r="I5" s="117">
        <f t="shared" si="3"/>
        <v>193706</v>
      </c>
      <c r="J5" s="117">
        <f t="shared" si="3"/>
        <v>0</v>
      </c>
      <c r="K5" s="117">
        <f t="shared" si="3"/>
        <v>0</v>
      </c>
      <c r="L5" s="117">
        <f t="shared" si="3"/>
        <v>0</v>
      </c>
      <c r="M5" s="117">
        <f t="shared" si="3"/>
        <v>0</v>
      </c>
      <c r="N5" s="117">
        <f t="shared" si="3"/>
        <v>0</v>
      </c>
      <c r="O5" s="117">
        <f t="shared" si="3"/>
        <v>0</v>
      </c>
      <c r="P5" s="117">
        <f t="shared" si="3"/>
        <v>0</v>
      </c>
      <c r="Q5" s="118">
        <f t="shared" ref="Q5:R5" si="4">SUM(Q6:Q8)</f>
        <v>18421742</v>
      </c>
      <c r="R5" s="118">
        <f t="shared" si="4"/>
        <v>16166467</v>
      </c>
      <c r="S5" s="119">
        <f t="shared" si="2"/>
        <v>107.54214232291388</v>
      </c>
      <c r="U5" s="94"/>
    </row>
    <row r="6" spans="1:21">
      <c r="A6" s="120">
        <v>311</v>
      </c>
      <c r="B6" s="120" t="s">
        <v>611</v>
      </c>
      <c r="C6" s="116">
        <f t="shared" ref="C6:C37" si="5">SUM(D6:P6)</f>
        <v>16408654</v>
      </c>
      <c r="D6" s="121">
        <f>'[1]Plan za unos u SAP'!I6+'[1]Plan za unos u SAP'!I7+'[1]Plan za unos u SAP'!I15+'[1]Plan za unos u SAP'!I16+'[1]Plan za unos u SAP'!I17+'[1]Plan za unos u SAP'!I18+'Plan za unos u SAP'!I41</f>
        <v>14467240</v>
      </c>
      <c r="E6" s="122">
        <f>'[1]Plan za unos u SAP'!I560+'[1]Plan za unos u SAP'!I561+'[1]Plan za unos u SAP'!I562+'[1]Plan za unos u SAP'!I563+'[1]Plan za unos u SAP'!I629+'[1]Plan za unos u SAP'!I630+'[1]Plan za unos u SAP'!I631+'[1]Plan za unos u SAP'!I632</f>
        <v>0</v>
      </c>
      <c r="F6" s="122">
        <f>'[1]Plan za unos u SAP'!I86+'[1]Plan za unos u SAP'!I87+'[1]Plan za unos u SAP'!I88+'[1]Plan za unos u SAP'!I89</f>
        <v>212988</v>
      </c>
      <c r="G6" s="122">
        <f>'[1]Plan za unos u SAP'!I154+'[1]Plan za unos u SAP'!I155+'[1]Plan za unos u SAP'!I156+'[1]Plan za unos u SAP'!I157+'[1]Plan za unos u SAP'!I222+'[1]Plan za unos u SAP'!I223+'[1]Plan za unos u SAP'!I224+'[1]Plan za unos u SAP'!I225</f>
        <v>1562155</v>
      </c>
      <c r="H6" s="122">
        <f>'[1]Plan za unos u SAP'!I302+'[1]Plan za unos u SAP'!I303+'[1]Plan za unos u SAP'!I304+'[1]Plan za unos u SAP'!I305</f>
        <v>0</v>
      </c>
      <c r="I6" s="122">
        <f>'[1]Plan za unos u SAP'!I372+'[1]Plan za unos u SAP'!I373+'[1]Plan za unos u SAP'!I374+'[1]Plan za unos u SAP'!I375+'[1]Plan za unos u SAP'!I442+'[1]Plan za unos u SAP'!I443+'[1]Plan za unos u SAP'!I444+'[1]Plan za unos u SAP'!I445</f>
        <v>166271</v>
      </c>
      <c r="J6" s="122">
        <v>0</v>
      </c>
      <c r="K6" s="122">
        <f>'[1]Plan za unos u SAP'!I705+'[1]Plan za unos u SAP'!I706+'[1]Plan za unos u SAP'!I707+'[1]Plan za unos u SAP'!I708</f>
        <v>0</v>
      </c>
      <c r="L6" s="122">
        <f>'[1]Plan za unos u SAP'!I780+'[1]Plan za unos u SAP'!I781+'[1]Plan za unos u SAP'!I782+'[1]Plan za unos u SAP'!I783+'[1]Plan za unos u SAP'!I849+'[1]Plan za unos u SAP'!I850+'[1]Plan za unos u SAP'!I851+'[1]Plan za unos u SAP'!I852</f>
        <v>0</v>
      </c>
      <c r="M6" s="122">
        <f>'[1]Plan za unos u SAP'!I512+'[1]Plan za unos u SAP'!I520</f>
        <v>0</v>
      </c>
      <c r="N6" s="122">
        <v>0</v>
      </c>
      <c r="O6" s="122">
        <v>0</v>
      </c>
      <c r="P6" s="122">
        <v>0</v>
      </c>
      <c r="Q6" s="123">
        <f>'[1]Plan za unos u SAP'!G6+'[1]Plan za unos u SAP'!G7+'[1]Plan za unos u SAP'!G15+'[1]Plan za unos u SAP'!G16+'[1]Plan za unos u SAP'!G17+'[1]Plan za unos u SAP'!G18+'[1]Plan za unos u SAP'!G86+'[1]Plan za unos u SAP'!G87+'[1]Plan za unos u SAP'!G88+'[1]Plan za unos u SAP'!G89+'[1]Plan za unos u SAP'!G154+'[1]Plan za unos u SAP'!G155+'[1]Plan za unos u SAP'!G156+'[1]Plan za unos u SAP'!G157+'[1]Plan za unos u SAP'!G222+'[1]Plan za unos u SAP'!G223+'[1]Plan za unos u SAP'!G224+'[1]Plan za unos u SAP'!G225+'[1]Plan za unos u SAP'!G302+'[1]Plan za unos u SAP'!G303+'[1]Plan za unos u SAP'!G304+'[1]Plan za unos u SAP'!G305+'[1]Plan za unos u SAP'!G372+'[1]Plan za unos u SAP'!G373+'[1]Plan za unos u SAP'!G374+'[1]Plan za unos u SAP'!G375+'[1]Plan za unos u SAP'!G442+'[1]Plan za unos u SAP'!G443+'[1]Plan za unos u SAP'!G444+'[1]Plan za unos u SAP'!G445+'[1]Plan za unos u SAP'!G512+'[1]Plan za unos u SAP'!G520+'[1]Plan za unos u SAP'!G560+'[1]Plan za unos u SAP'!G561+'[1]Plan za unos u SAP'!G562+'[1]Plan za unos u SAP'!G563+'[1]Plan za unos u SAP'!G629+'[1]Plan za unos u SAP'!G630+'[1]Plan za unos u SAP'!G631+'[1]Plan za unos u SAP'!G632+'[1]Plan za unos u SAP'!G705+'[1]Plan za unos u SAP'!G706+'[1]Plan za unos u SAP'!G707+'[1]Plan za unos u SAP'!G708+'[1]Plan za unos u SAP'!G780+'[1]Plan za unos u SAP'!G781+'[1]Plan za unos u SAP'!G782+'[1]Plan za unos u SAP'!G783+'[1]Plan za unos u SAP'!G849+'[1]Plan za unos u SAP'!G850+'[1]Plan za unos u SAP'!G851+'[1]Plan za unos u SAP'!G852</f>
        <v>15275279</v>
      </c>
      <c r="R6" s="123">
        <f>'[1]Plan za unos u SAP'!H6+'[1]Plan za unos u SAP'!H7+'[1]Plan za unos u SAP'!H15+'[1]Plan za unos u SAP'!H16+'[1]Plan za unos u SAP'!H17+'[1]Plan za unos u SAP'!H18+'[1]Plan za unos u SAP'!H86+'[1]Plan za unos u SAP'!H87+'[1]Plan za unos u SAP'!H88+'[1]Plan za unos u SAP'!H89+'[1]Plan za unos u SAP'!H154+'[1]Plan za unos u SAP'!H155+'[1]Plan za unos u SAP'!H156+'[1]Plan za unos u SAP'!H157+'[1]Plan za unos u SAP'!H222+'[1]Plan za unos u SAP'!H223+'[1]Plan za unos u SAP'!H224+'[1]Plan za unos u SAP'!H225+'[1]Plan za unos u SAP'!H302+'[1]Plan za unos u SAP'!H303+'[1]Plan za unos u SAP'!H304+'[1]Plan za unos u SAP'!H305+'[1]Plan za unos u SAP'!H372+'[1]Plan za unos u SAP'!H373+'[1]Plan za unos u SAP'!H374+'[1]Plan za unos u SAP'!H375+'[1]Plan za unos u SAP'!H442+'[1]Plan za unos u SAP'!H443+'[1]Plan za unos u SAP'!H444+'[1]Plan za unos u SAP'!H445+'[1]Plan za unos u SAP'!H512+'[1]Plan za unos u SAP'!H520+'[1]Plan za unos u SAP'!H560+'[1]Plan za unos u SAP'!H561+'[1]Plan za unos u SAP'!H562+'[1]Plan za unos u SAP'!H563+'[1]Plan za unos u SAP'!H629+'[1]Plan za unos u SAP'!H630+'[1]Plan za unos u SAP'!H631+'[1]Plan za unos u SAP'!H632+'[1]Plan za unos u SAP'!H705+'[1]Plan za unos u SAP'!H706+'[1]Plan za unos u SAP'!H707+'[1]Plan za unos u SAP'!H708+'[1]Plan za unos u SAP'!H780+'[1]Plan za unos u SAP'!H781+'[1]Plan za unos u SAP'!H782+'[1]Plan za unos u SAP'!H783+'[1]Plan za unos u SAP'!H849+'[1]Plan za unos u SAP'!H850+'[1]Plan za unos u SAP'!H851+'[1]Plan za unos u SAP'!H852+'Plan za unos u SAP'!H41</f>
        <v>13649351</v>
      </c>
      <c r="S6" s="124">
        <f t="shared" si="2"/>
        <v>107.41966807938499</v>
      </c>
      <c r="U6" s="94"/>
    </row>
    <row r="7" spans="1:21">
      <c r="A7" s="125">
        <v>312</v>
      </c>
      <c r="B7" s="126" t="s">
        <v>445</v>
      </c>
      <c r="C7" s="116">
        <f t="shared" si="5"/>
        <v>708562</v>
      </c>
      <c r="D7" s="122">
        <f>'[1]Plan za unos u SAP'!I8+'[1]Plan za unos u SAP'!I19</f>
        <v>405254</v>
      </c>
      <c r="E7" s="122">
        <f>'[1]Plan za unos u SAP'!I564+'[1]Plan za unos u SAP'!I633</f>
        <v>0</v>
      </c>
      <c r="F7" s="122">
        <f>'[1]Plan za unos u SAP'!I90</f>
        <v>0</v>
      </c>
      <c r="G7" s="122">
        <f>'[1]Plan za unos u SAP'!I158+'[1]Plan za unos u SAP'!I226</f>
        <v>303308</v>
      </c>
      <c r="H7" s="122">
        <f>'[1]Plan za unos u SAP'!I292+'[1]Plan za unos u SAP'!I306</f>
        <v>0</v>
      </c>
      <c r="I7" s="122">
        <f>'[1]Plan za unos u SAP'!I376+'[1]Plan za unos u SAP'!I446</f>
        <v>0</v>
      </c>
      <c r="J7" s="122">
        <v>0</v>
      </c>
      <c r="K7" s="122">
        <f>'[1]Plan za unos u SAP'!I709</f>
        <v>0</v>
      </c>
      <c r="L7" s="122">
        <f>'[1]Plan za unos u SAP'!I784+'[1]Plan za unos u SAP'!I853</f>
        <v>0</v>
      </c>
      <c r="M7" s="122">
        <f>'[1]Plan za unos u SAP'!I521</f>
        <v>0</v>
      </c>
      <c r="N7" s="122">
        <v>0</v>
      </c>
      <c r="O7" s="122">
        <v>0</v>
      </c>
      <c r="P7" s="122">
        <v>0</v>
      </c>
      <c r="Q7" s="123">
        <f>'[1]Plan za unos u SAP'!G8+'[1]Plan za unos u SAP'!G19+'[1]Plan za unos u SAP'!G90+'[1]Plan za unos u SAP'!G158+'[1]Plan za unos u SAP'!G226+'[1]Plan za unos u SAP'!G292+'[1]Plan za unos u SAP'!G306+'[1]Plan za unos u SAP'!G376+'[1]Plan za unos u SAP'!G446+'[1]Plan za unos u SAP'!G521+'[1]Plan za unos u SAP'!G564+'[1]Plan za unos u SAP'!G633+'[1]Plan za unos u SAP'!G709+'[1]Plan za unos u SAP'!G784+'[1]Plan za unos u SAP'!G853</f>
        <v>654809</v>
      </c>
      <c r="R7" s="123">
        <f>'[1]Plan za unos u SAP'!H8+'[1]Plan za unos u SAP'!H19+'[1]Plan za unos u SAP'!H90+'[1]Plan za unos u SAP'!H158+'[1]Plan za unos u SAP'!H226+'[1]Plan za unos u SAP'!H292+'[1]Plan za unos u SAP'!H306+'[1]Plan za unos u SAP'!H376+'[1]Plan za unos u SAP'!H446+'[1]Plan za unos u SAP'!H521+'[1]Plan za unos u SAP'!H564+'[1]Plan za unos u SAP'!H633+'[1]Plan za unos u SAP'!H709+'[1]Plan za unos u SAP'!H784+'[1]Plan za unos u SAP'!H853</f>
        <v>277312</v>
      </c>
      <c r="S7" s="124">
        <f t="shared" si="2"/>
        <v>108.20895864290199</v>
      </c>
      <c r="U7" s="94"/>
    </row>
    <row r="8" spans="1:21">
      <c r="A8" s="127">
        <v>313</v>
      </c>
      <c r="B8" s="126" t="s">
        <v>612</v>
      </c>
      <c r="C8" s="116">
        <f t="shared" si="5"/>
        <v>2693920</v>
      </c>
      <c r="D8" s="122">
        <f>'[1]Plan za unos u SAP'!I9+'[1]Plan za unos u SAP'!I20+'[1]Plan za unos u SAP'!I21+'[1]Plan za unos u SAP'!I22+'Plan za unos u SAP'!I42+'Plan za unos u SAP'!I43</f>
        <v>2373629</v>
      </c>
      <c r="E8" s="122">
        <f>'[1]Plan za unos u SAP'!I565+'[1]Plan za unos u SAP'!I566+'[1]Plan za unos u SAP'!I567+'[1]Plan za unos u SAP'!I634+'[1]Plan za unos u SAP'!I635+'[1]Plan za unos u SAP'!I636</f>
        <v>0</v>
      </c>
      <c r="F8" s="122">
        <f>'[1]Plan za unos u SAP'!I91+'[1]Plan za unos u SAP'!I92+'[1]Plan za unos u SAP'!I93</f>
        <v>35143</v>
      </c>
      <c r="G8" s="122">
        <f>'[1]Plan za unos u SAP'!I159+'[1]Plan za unos u SAP'!I160+'[1]Plan za unos u SAP'!I161+'[1]Plan za unos u SAP'!I227+'[1]Plan za unos u SAP'!I228+'[1]Plan za unos u SAP'!I229</f>
        <v>257713</v>
      </c>
      <c r="H8" s="122">
        <f>'[1]Plan za unos u SAP'!I307+'[1]Plan za unos u SAP'!I308+'[1]Plan za unos u SAP'!I309</f>
        <v>0</v>
      </c>
      <c r="I8" s="122">
        <f>'[1]Plan za unos u SAP'!I377+'[1]Plan za unos u SAP'!I378+'[1]Plan za unos u SAP'!I379+'[1]Plan za unos u SAP'!I447+'[1]Plan za unos u SAP'!I448+'[1]Plan za unos u SAP'!I449</f>
        <v>27435</v>
      </c>
      <c r="J8" s="122">
        <v>0</v>
      </c>
      <c r="K8" s="122">
        <f>'[1]Plan za unos u SAP'!I710+'[1]Plan za unos u SAP'!I711+'[1]Plan za unos u SAP'!I712</f>
        <v>0</v>
      </c>
      <c r="L8" s="122">
        <f>'[1]Plan za unos u SAP'!I785+'[1]Plan za unos u SAP'!I786+'[1]Plan za unos u SAP'!I787+'[1]Plan za unos u SAP'!I854+'[1]Plan za unos u SAP'!I855+'[1]Plan za unos u SAP'!I856</f>
        <v>0</v>
      </c>
      <c r="M8" s="122">
        <f>'[1]Plan za unos u SAP'!I513+'[1]Plan za unos u SAP'!I522</f>
        <v>0</v>
      </c>
      <c r="N8" s="122">
        <v>0</v>
      </c>
      <c r="O8" s="122">
        <v>0</v>
      </c>
      <c r="P8" s="122">
        <v>0</v>
      </c>
      <c r="Q8" s="123">
        <f>'[1]Plan za unos u SAP'!G9+'[1]Plan za unos u SAP'!G20+'[1]Plan za unos u SAP'!G21+'[1]Plan za unos u SAP'!G22+'[1]Plan za unos u SAP'!G91+'[1]Plan za unos u SAP'!G92+'[1]Plan za unos u SAP'!G93+'[1]Plan za unos u SAP'!G159+'[1]Plan za unos u SAP'!G160+'[1]Plan za unos u SAP'!G161+'[1]Plan za unos u SAP'!G227+'[1]Plan za unos u SAP'!G228+'[1]Plan za unos u SAP'!G229+'[1]Plan za unos u SAP'!G307+'[1]Plan za unos u SAP'!G308+'[1]Plan za unos u SAP'!G309+'[1]Plan za unos u SAP'!G377+'[1]Plan za unos u SAP'!G378+'[1]Plan za unos u SAP'!G379+'[1]Plan za unos u SAP'!G447+'[1]Plan za unos u SAP'!G448+'[1]Plan za unos u SAP'!G449+'[1]Plan za unos u SAP'!G513+'[1]Plan za unos u SAP'!G522+'[1]Plan za unos u SAP'!G565+'[1]Plan za unos u SAP'!G566+'[1]Plan za unos u SAP'!G567+'[1]Plan za unos u SAP'!G634+'[1]Plan za unos u SAP'!G635+'[1]Plan za unos u SAP'!G636+'[1]Plan za unos u SAP'!G710+'[1]Plan za unos u SAP'!G711+'[1]Plan za unos u SAP'!G712+'[1]Plan za unos u SAP'!G785+'[1]Plan za unos u SAP'!G786+'[1]Plan za unos u SAP'!G787+'[1]Plan za unos u SAP'!G854+'[1]Plan za unos u SAP'!G855+'[1]Plan za unos u SAP'!G856</f>
        <v>2491654</v>
      </c>
      <c r="R8" s="123">
        <f>'[1]Plan za unos u SAP'!H9+'[1]Plan za unos u SAP'!H20+'[1]Plan za unos u SAP'!H21+'[1]Plan za unos u SAP'!H22+'[1]Plan za unos u SAP'!H91+'[1]Plan za unos u SAP'!H92+'[1]Plan za unos u SAP'!H93+'[1]Plan za unos u SAP'!H159+'[1]Plan za unos u SAP'!H160+'[1]Plan za unos u SAP'!H161+'[1]Plan za unos u SAP'!H227+'[1]Plan za unos u SAP'!H228+'[1]Plan za unos u SAP'!H229+'[1]Plan za unos u SAP'!H307+'[1]Plan za unos u SAP'!H308+'[1]Plan za unos u SAP'!H309+'[1]Plan za unos u SAP'!H377+'[1]Plan za unos u SAP'!H378+'[1]Plan za unos u SAP'!H379+'[1]Plan za unos u SAP'!H447+'[1]Plan za unos u SAP'!H448+'[1]Plan za unos u SAP'!H449+'[1]Plan za unos u SAP'!H513+'[1]Plan za unos u SAP'!H522+'[1]Plan za unos u SAP'!H565+'[1]Plan za unos u SAP'!H566+'[1]Plan za unos u SAP'!H567+'[1]Plan za unos u SAP'!H634+'[1]Plan za unos u SAP'!H635+'[1]Plan za unos u SAP'!H636+'[1]Plan za unos u SAP'!H710+'[1]Plan za unos u SAP'!H711+'[1]Plan za unos u SAP'!H712+'[1]Plan za unos u SAP'!H785+'[1]Plan za unos u SAP'!H786+'[1]Plan za unos u SAP'!H787+'[1]Plan za unos u SAP'!H854+'[1]Plan za unos u SAP'!H855+'[1]Plan za unos u SAP'!H856+'Plan za unos u SAP'!I42+'Plan za unos u SAP'!I43</f>
        <v>2239804</v>
      </c>
      <c r="S8" s="124">
        <f t="shared" si="2"/>
        <v>108.11774026409766</v>
      </c>
      <c r="U8" s="94"/>
    </row>
    <row r="9" spans="1:21">
      <c r="A9" s="128">
        <v>32</v>
      </c>
      <c r="B9" s="129" t="s">
        <v>613</v>
      </c>
      <c r="C9" s="116">
        <f t="shared" si="5"/>
        <v>4476382</v>
      </c>
      <c r="D9" s="116">
        <f t="shared" ref="D9:R9" si="6">SUM(D10:D14)</f>
        <v>2067005</v>
      </c>
      <c r="E9" s="116">
        <f t="shared" si="6"/>
        <v>0</v>
      </c>
      <c r="F9" s="116">
        <f t="shared" si="6"/>
        <v>657855</v>
      </c>
      <c r="G9" s="116">
        <f t="shared" si="6"/>
        <v>1286323</v>
      </c>
      <c r="H9" s="116">
        <f t="shared" si="6"/>
        <v>0</v>
      </c>
      <c r="I9" s="116">
        <f t="shared" si="6"/>
        <v>456150</v>
      </c>
      <c r="J9" s="116">
        <f t="shared" si="6"/>
        <v>0</v>
      </c>
      <c r="K9" s="116">
        <f t="shared" si="6"/>
        <v>0</v>
      </c>
      <c r="L9" s="116">
        <f t="shared" si="6"/>
        <v>0</v>
      </c>
      <c r="M9" s="116">
        <f t="shared" si="6"/>
        <v>9049</v>
      </c>
      <c r="N9" s="116">
        <f t="shared" si="6"/>
        <v>0</v>
      </c>
      <c r="O9" s="116">
        <f t="shared" si="6"/>
        <v>0</v>
      </c>
      <c r="P9" s="116">
        <f t="shared" si="6"/>
        <v>0</v>
      </c>
      <c r="Q9" s="116">
        <f t="shared" si="6"/>
        <v>4474243</v>
      </c>
      <c r="R9" s="116">
        <f t="shared" si="6"/>
        <v>3559893</v>
      </c>
      <c r="S9" s="119">
        <f t="shared" si="2"/>
        <v>100.04780696980472</v>
      </c>
      <c r="U9" s="94"/>
    </row>
    <row r="10" spans="1:21">
      <c r="A10" s="120">
        <v>321</v>
      </c>
      <c r="B10" s="120" t="s">
        <v>614</v>
      </c>
      <c r="C10" s="116">
        <f t="shared" si="5"/>
        <v>1200091</v>
      </c>
      <c r="D10" s="122">
        <f>'[1]Plan za unos u SAP'!I10+'[1]Plan za unos u SAP'!I23+'[1]Plan za unos u SAP'!I24+'[1]Plan za unos u SAP'!I25+'[1]Plan za unos u SAP'!I26</f>
        <v>665507</v>
      </c>
      <c r="E10" s="122">
        <f>'[1]Plan za unos u SAP'!I568+'[1]Plan za unos u SAP'!I569+'[1]Plan za unos u SAP'!I570+'[1]Plan za unos u SAP'!I571+'[1]Plan za unos u SAP'!I637+'[1]Plan za unos u SAP'!I638+'[1]Plan za unos u SAP'!I639+'[1]Plan za unos u SAP'!I640</f>
        <v>0</v>
      </c>
      <c r="F10" s="122">
        <f>'[1]Plan za unos u SAP'!I94+'[1]Plan za unos u SAP'!I95+'[1]Plan za unos u SAP'!I96+'[1]Plan za unos u SAP'!I97</f>
        <v>42958</v>
      </c>
      <c r="G10" s="122">
        <f>'[1]Plan za unos u SAP'!I162+'[1]Plan za unos u SAP'!I163+'[1]Plan za unos u SAP'!I164+'[1]Plan za unos u SAP'!I165+'[1]Plan za unos u SAP'!I230+'[1]Plan za unos u SAP'!I231+'[1]Plan za unos u SAP'!I232+'[1]Plan za unos u SAP'!I233</f>
        <v>217076</v>
      </c>
      <c r="H10" s="122">
        <f>'[1]Plan za unos u SAP'!I293+'[1]Plan za unos u SAP'!I294+'[1]Plan za unos u SAP'!I310+'[1]Plan za unos u SAP'!I311+'[1]Plan za unos u SAP'!I312+'[1]Plan za unos u SAP'!I313</f>
        <v>0</v>
      </c>
      <c r="I10" s="122">
        <f>'[1]Plan za unos u SAP'!I380+'[1]Plan za unos u SAP'!I381+'[1]Plan za unos u SAP'!I382+'[1]Plan za unos u SAP'!I383+'[1]Plan za unos u SAP'!I450+'[1]Plan za unos u SAP'!I451+'[1]Plan za unos u SAP'!I452+'[1]Plan za unos u SAP'!I453</f>
        <v>267501</v>
      </c>
      <c r="J10" s="122">
        <v>0</v>
      </c>
      <c r="K10" s="122">
        <f>'[1]Plan za unos u SAP'!I713+'[1]Plan za unos u SAP'!I714+'[1]Plan za unos u SAP'!I715+'[1]Plan za unos u SAP'!I716</f>
        <v>0</v>
      </c>
      <c r="L10" s="122">
        <f>'[1]Plan za unos u SAP'!I788+'[1]Plan za unos u SAP'!I789+'[1]Plan za unos u SAP'!I790+'[1]Plan za unos u SAP'!I791+'[1]Plan za unos u SAP'!I857+'[1]Plan za unos u SAP'!I858+'[1]Plan za unos u SAP'!I859+'[1]Plan za unos u SAP'!I860</f>
        <v>0</v>
      </c>
      <c r="M10" s="122">
        <f>'[1]Plan za unos u SAP'!I514+'[1]Plan za unos u SAP'!I523+'[1]Plan za unos u SAP'!I524+'[1]Plan za unos u SAP'!I525</f>
        <v>7049</v>
      </c>
      <c r="N10" s="122">
        <v>0</v>
      </c>
      <c r="O10" s="122">
        <v>0</v>
      </c>
      <c r="P10" s="122">
        <v>0</v>
      </c>
      <c r="Q10" s="123">
        <f>'[1]Plan za unos u SAP'!G10+'[1]Plan za unos u SAP'!G23+'[1]Plan za unos u SAP'!G24+'[1]Plan za unos u SAP'!G25+'[1]Plan za unos u SAP'!G26+'[1]Plan za unos u SAP'!G94+'[1]Plan za unos u SAP'!G95+'[1]Plan za unos u SAP'!G96+'[1]Plan za unos u SAP'!G97+'[1]Plan za unos u SAP'!G162+'[1]Plan za unos u SAP'!G163+'[1]Plan za unos u SAP'!G164+'[1]Plan za unos u SAP'!G165+'[1]Plan za unos u SAP'!G230+'[1]Plan za unos u SAP'!G231+'[1]Plan za unos u SAP'!G232+'[1]Plan za unos u SAP'!G233+'[1]Plan za unos u SAP'!G293+'[1]Plan za unos u SAP'!G294+'[1]Plan za unos u SAP'!G310+'[1]Plan za unos u SAP'!G311+'[1]Plan za unos u SAP'!G312+'[1]Plan za unos u SAP'!G313+'[1]Plan za unos u SAP'!G380+'[1]Plan za unos u SAP'!G381+'[1]Plan za unos u SAP'!G382+'[1]Plan za unos u SAP'!G383+'[1]Plan za unos u SAP'!G450+'[1]Plan za unos u SAP'!G451+'[1]Plan za unos u SAP'!G452+'[1]Plan za unos u SAP'!G453+'[1]Plan za unos u SAP'!G514+'[1]Plan za unos u SAP'!G523+'[1]Plan za unos u SAP'!G524+'[1]Plan za unos u SAP'!G525+'[1]Plan za unos u SAP'!G568+'[1]Plan za unos u SAP'!G569+'[1]Plan za unos u SAP'!G570+'[1]Plan za unos u SAP'!G571+'[1]Plan za unos u SAP'!G637+'[1]Plan za unos u SAP'!G638+'[1]Plan za unos u SAP'!G639+'[1]Plan za unos u SAP'!G640+'[1]Plan za unos u SAP'!G713+'[1]Plan za unos u SAP'!G714+'[1]Plan za unos u SAP'!G715+'[1]Plan za unos u SAP'!G716+'[1]Plan za unos u SAP'!G788+'[1]Plan za unos u SAP'!G789+'[1]Plan za unos u SAP'!G790+'[1]Plan za unos u SAP'!G791+'[1]Plan za unos u SAP'!G857+'[1]Plan za unos u SAP'!G858+'[1]Plan za unos u SAP'!G859+'[1]Plan za unos u SAP'!G860</f>
        <v>752336</v>
      </c>
      <c r="R10" s="123">
        <f>'[1]Plan za unos u SAP'!H10+'[1]Plan za unos u SAP'!H23+'[1]Plan za unos u SAP'!H24+'[1]Plan za unos u SAP'!H25+'[1]Plan za unos u SAP'!H26+'[1]Plan za unos u SAP'!H94+'[1]Plan za unos u SAP'!H95+'[1]Plan za unos u SAP'!H96+'[1]Plan za unos u SAP'!H97+'[1]Plan za unos u SAP'!H162+'[1]Plan za unos u SAP'!H163+'[1]Plan za unos u SAP'!H164+'[1]Plan za unos u SAP'!H165+'[1]Plan za unos u SAP'!H230+'[1]Plan za unos u SAP'!H231+'[1]Plan za unos u SAP'!H232+'[1]Plan za unos u SAP'!H233+'[1]Plan za unos u SAP'!H293+'[1]Plan za unos u SAP'!H294+'[1]Plan za unos u SAP'!H310+'[1]Plan za unos u SAP'!H311+'[1]Plan za unos u SAP'!H312+'[1]Plan za unos u SAP'!H313+'[1]Plan za unos u SAP'!H380+'[1]Plan za unos u SAP'!H381+'[1]Plan za unos u SAP'!H382+'[1]Plan za unos u SAP'!H383+'[1]Plan za unos u SAP'!H450+'[1]Plan za unos u SAP'!H451+'[1]Plan za unos u SAP'!H452+'[1]Plan za unos u SAP'!H453+'[1]Plan za unos u SAP'!H514+'[1]Plan za unos u SAP'!H523+'[1]Plan za unos u SAP'!H524+'[1]Plan za unos u SAP'!H525+'[1]Plan za unos u SAP'!H568+'[1]Plan za unos u SAP'!H569+'[1]Plan za unos u SAP'!H570+'[1]Plan za unos u SAP'!H571+'[1]Plan za unos u SAP'!H637+'[1]Plan za unos u SAP'!H638+'[1]Plan za unos u SAP'!H639+'[1]Plan za unos u SAP'!H640+'[1]Plan za unos u SAP'!H713+'[1]Plan za unos u SAP'!H714+'[1]Plan za unos u SAP'!H715+'[1]Plan za unos u SAP'!H716+'[1]Plan za unos u SAP'!H788+'[1]Plan za unos u SAP'!H789+'[1]Plan za unos u SAP'!H790+'[1]Plan za unos u SAP'!H791+'[1]Plan za unos u SAP'!H857+'[1]Plan za unos u SAP'!H858+'[1]Plan za unos u SAP'!H859+'[1]Plan za unos u SAP'!H860</f>
        <v>910136</v>
      </c>
      <c r="S10" s="124">
        <f t="shared" si="2"/>
        <v>159.51529635694689</v>
      </c>
      <c r="U10" s="94"/>
    </row>
    <row r="11" spans="1:21">
      <c r="A11" s="125">
        <v>322</v>
      </c>
      <c r="B11" s="126" t="s">
        <v>615</v>
      </c>
      <c r="C11" s="116">
        <f t="shared" si="5"/>
        <v>986443</v>
      </c>
      <c r="D11" s="122">
        <f>'[1]Plan za unos u SAP'!I27+'[1]Plan za unos u SAP'!I28+'[1]Plan za unos u SAP'!I29+'[1]Plan za unos u SAP'!I30+'[1]Plan za unos u SAP'!I31+'[1]Plan za unos u SAP'!I32</f>
        <v>529841</v>
      </c>
      <c r="E11" s="122">
        <f>'[1]Plan za unos u SAP'!I572+'[1]Plan za unos u SAP'!I573+'[1]Plan za unos u SAP'!I574+'[1]Plan za unos u SAP'!I575+'[1]Plan za unos u SAP'!I576+'[1]Plan za unos u SAP'!I577+'[1]Plan za unos u SAP'!I641+'[1]Plan za unos u SAP'!I642+'[1]Plan za unos u SAP'!I643+'[1]Plan za unos u SAP'!I644+'[1]Plan za unos u SAP'!I645+'[1]Plan za unos u SAP'!I646</f>
        <v>0</v>
      </c>
      <c r="F11" s="122">
        <f>'[1]Plan za unos u SAP'!I98+'[1]Plan za unos u SAP'!I99+'[1]Plan za unos u SAP'!I100+'[1]Plan za unos u SAP'!I101+'[1]Plan za unos u SAP'!I102+'[1]Plan za unos u SAP'!I103</f>
        <v>21376</v>
      </c>
      <c r="G11" s="122">
        <f>'[1]Plan za unos u SAP'!I166+'[1]Plan za unos u SAP'!I167+'[1]Plan za unos u SAP'!I168+'[1]Plan za unos u SAP'!I169+'[1]Plan za unos u SAP'!I170+'[1]Plan za unos u SAP'!I171+'[1]Plan za unos u SAP'!I234+'[1]Plan za unos u SAP'!I235+'[1]Plan za unos u SAP'!I236+'[1]Plan za unos u SAP'!I237+'[1]Plan za unos u SAP'!I238+'[1]Plan za unos u SAP'!I239</f>
        <v>389341</v>
      </c>
      <c r="H11" s="122">
        <f>'[1]Plan za unos u SAP'!I295+'[1]Plan za unos u SAP'!I314+'[1]Plan za unos u SAP'!I315+'[1]Plan za unos u SAP'!I316+'[1]Plan za unos u SAP'!I317+'[1]Plan za unos u SAP'!I318+'[1]Plan za unos u SAP'!I319</f>
        <v>0</v>
      </c>
      <c r="I11" s="122">
        <f>'[1]Plan za unos u SAP'!I384+'[1]Plan za unos u SAP'!I385+'[1]Plan za unos u SAP'!I386+'[1]Plan za unos u SAP'!I387+'[1]Plan za unos u SAP'!I388+'[1]Plan za unos u SAP'!I389+'[1]Plan za unos u SAP'!I454+'[1]Plan za unos u SAP'!I455+'[1]Plan za unos u SAP'!I456+'[1]Plan za unos u SAP'!I457+'[1]Plan za unos u SAP'!I458+'[1]Plan za unos u SAP'!I459</f>
        <v>45885</v>
      </c>
      <c r="J11" s="122">
        <v>0</v>
      </c>
      <c r="K11" s="122">
        <f>'[1]Plan za unos u SAP'!I717+'[1]Plan za unos u SAP'!I718+'[1]Plan za unos u SAP'!I719+'[1]Plan za unos u SAP'!I720+'[1]Plan za unos u SAP'!I721+'[1]Plan za unos u SAP'!I722</f>
        <v>0</v>
      </c>
      <c r="L11" s="122">
        <f>'[1]Plan za unos u SAP'!I792+'[1]Plan za unos u SAP'!I793+'[1]Plan za unos u SAP'!I794+'[1]Plan za unos u SAP'!I795+'[1]Plan za unos u SAP'!I796+'[1]Plan za unos u SAP'!I797+'[1]Plan za unos u SAP'!I861+'[1]Plan za unos u SAP'!I862+'[1]Plan za unos u SAP'!I863+'[1]Plan za unos u SAP'!I864+'[1]Plan za unos u SAP'!I865+'[1]Plan za unos u SAP'!I866</f>
        <v>0</v>
      </c>
      <c r="M11" s="122">
        <f>'[1]Plan za unos u SAP'!I515+'[1]Plan za unos u SAP'!I516+'[1]Plan za unos u SAP'!I526+'[1]Plan za unos u SAP'!I527+'[1]Plan za unos u SAP'!I528+'[1]Plan za unos u SAP'!I529+'[1]Plan za unos u SAP'!I530</f>
        <v>0</v>
      </c>
      <c r="N11" s="122">
        <v>0</v>
      </c>
      <c r="O11" s="122">
        <f>'[1]Plan za unos u SAP'!I555</f>
        <v>0</v>
      </c>
      <c r="P11" s="122">
        <v>0</v>
      </c>
      <c r="Q11" s="123">
        <f>'[1]Plan za unos u SAP'!G27+'[1]Plan za unos u SAP'!G28+'[1]Plan za unos u SAP'!G29+'[1]Plan za unos u SAP'!G30+'[1]Plan za unos u SAP'!G31+'[1]Plan za unos u SAP'!G32+'[1]Plan za unos u SAP'!G98+'[1]Plan za unos u SAP'!G99+'[1]Plan za unos u SAP'!G100+'[1]Plan za unos u SAP'!G101+'[1]Plan za unos u SAP'!G102+'[1]Plan za unos u SAP'!G103+'[1]Plan za unos u SAP'!G166+'[1]Plan za unos u SAP'!G167+'[1]Plan za unos u SAP'!G168+'[1]Plan za unos u SAP'!G169+'[1]Plan za unos u SAP'!G170+'[1]Plan za unos u SAP'!G171+'[1]Plan za unos u SAP'!G234+'[1]Plan za unos u SAP'!G235+'[1]Plan za unos u SAP'!G236+'[1]Plan za unos u SAP'!G237+'[1]Plan za unos u SAP'!G238+'[1]Plan za unos u SAP'!G239+'[1]Plan za unos u SAP'!G295+'[1]Plan za unos u SAP'!G314+'[1]Plan za unos u SAP'!G315+'[1]Plan za unos u SAP'!G316+'[1]Plan za unos u SAP'!G317+'[1]Plan za unos u SAP'!G318+'[1]Plan za unos u SAP'!G319+'[1]Plan za unos u SAP'!G384+'[1]Plan za unos u SAP'!G385+'[1]Plan za unos u SAP'!G386+'[1]Plan za unos u SAP'!G387+'[1]Plan za unos u SAP'!G388+'[1]Plan za unos u SAP'!G389+'[1]Plan za unos u SAP'!G454+'[1]Plan za unos u SAP'!G455+'[1]Plan za unos u SAP'!G456+'[1]Plan za unos u SAP'!G457+'[1]Plan za unos u SAP'!G458+'[1]Plan za unos u SAP'!G459+'[1]Plan za unos u SAP'!G515+'[1]Plan za unos u SAP'!G516+'[1]Plan za unos u SAP'!G526+'[1]Plan za unos u SAP'!G527+'[1]Plan za unos u SAP'!G528+'[1]Plan za unos u SAP'!G529+'[1]Plan za unos u SAP'!G530+'[1]Plan za unos u SAP'!G555+'[1]Plan za unos u SAP'!G572+'[1]Plan za unos u SAP'!G573+'[1]Plan za unos u SAP'!G574+'[1]Plan za unos u SAP'!G575+'[1]Plan za unos u SAP'!G576+'[1]Plan za unos u SAP'!G577+'[1]Plan za unos u SAP'!G641+'[1]Plan za unos u SAP'!G642+'[1]Plan za unos u SAP'!G643+'[1]Plan za unos u SAP'!G644+'[1]Plan za unos u SAP'!G645+'[1]Plan za unos u SAP'!G646+'[1]Plan za unos u SAP'!G717+'[1]Plan za unos u SAP'!G718+'[1]Plan za unos u SAP'!G719+'[1]Plan za unos u SAP'!G720+'[1]Plan za unos u SAP'!G721+'[1]Plan za unos u SAP'!G722+'[1]Plan za unos u SAP'!G792+'[1]Plan za unos u SAP'!G793+'[1]Plan za unos u SAP'!G794+'[1]Plan za unos u SAP'!G795+'[1]Plan za unos u SAP'!G796+'[1]Plan za unos u SAP'!G797+'[1]Plan za unos u SAP'!G861+'[1]Plan za unos u SAP'!G862+'[1]Plan za unos u SAP'!G863+'[1]Plan za unos u SAP'!G864+'[1]Plan za unos u SAP'!G865+'[1]Plan za unos u SAP'!G866</f>
        <v>936139</v>
      </c>
      <c r="R11" s="123">
        <f>'[1]Plan za unos u SAP'!H27+'[1]Plan za unos u SAP'!H28+'[1]Plan za unos u SAP'!H29+'[1]Plan za unos u SAP'!H30+'[1]Plan za unos u SAP'!H31+'[1]Plan za unos u SAP'!H32+'[1]Plan za unos u SAP'!H98+'[1]Plan za unos u SAP'!H99+'[1]Plan za unos u SAP'!H100+'[1]Plan za unos u SAP'!H101+'[1]Plan za unos u SAP'!H102+'[1]Plan za unos u SAP'!H103+'[1]Plan za unos u SAP'!H166+'[1]Plan za unos u SAP'!H167+'[1]Plan za unos u SAP'!H168+'[1]Plan za unos u SAP'!H169+'[1]Plan za unos u SAP'!H170+'[1]Plan za unos u SAP'!H171+'[1]Plan za unos u SAP'!H234+'[1]Plan za unos u SAP'!H235+'[1]Plan za unos u SAP'!H236+'[1]Plan za unos u SAP'!H237+'[1]Plan za unos u SAP'!H238+'[1]Plan za unos u SAP'!H239+'[1]Plan za unos u SAP'!H295+'[1]Plan za unos u SAP'!H314+'[1]Plan za unos u SAP'!H315+'[1]Plan za unos u SAP'!H316+'[1]Plan za unos u SAP'!H317+'[1]Plan za unos u SAP'!H318+'[1]Plan za unos u SAP'!H319+'[1]Plan za unos u SAP'!H384+'[1]Plan za unos u SAP'!H385+'[1]Plan za unos u SAP'!H386+'[1]Plan za unos u SAP'!H387+'[1]Plan za unos u SAP'!H388+'[1]Plan za unos u SAP'!H389+'[1]Plan za unos u SAP'!H454+'[1]Plan za unos u SAP'!H455+'[1]Plan za unos u SAP'!H456+'[1]Plan za unos u SAP'!H457+'[1]Plan za unos u SAP'!H458+'[1]Plan za unos u SAP'!H459+'[1]Plan za unos u SAP'!H515+'[1]Plan za unos u SAP'!H516+'[1]Plan za unos u SAP'!H526+'[1]Plan za unos u SAP'!H527+'[1]Plan za unos u SAP'!H528+'[1]Plan za unos u SAP'!H529+'[1]Plan za unos u SAP'!H530+'[1]Plan za unos u SAP'!H555+'[1]Plan za unos u SAP'!H572+'[1]Plan za unos u SAP'!H573+'[1]Plan za unos u SAP'!H574+'[1]Plan za unos u SAP'!H575+'[1]Plan za unos u SAP'!H576+'[1]Plan za unos u SAP'!H577+'[1]Plan za unos u SAP'!H641+'[1]Plan za unos u SAP'!H642+'[1]Plan za unos u SAP'!H643+'[1]Plan za unos u SAP'!H644+'[1]Plan za unos u SAP'!H645+'[1]Plan za unos u SAP'!H646+'[1]Plan za unos u SAP'!H717+'[1]Plan za unos u SAP'!H718+'[1]Plan za unos u SAP'!H719+'[1]Plan za unos u SAP'!H720+'[1]Plan za unos u SAP'!H721+'[1]Plan za unos u SAP'!H722+'[1]Plan za unos u SAP'!H792+'[1]Plan za unos u SAP'!H793+'[1]Plan za unos u SAP'!H794+'[1]Plan za unos u SAP'!H795+'[1]Plan za unos u SAP'!H796+'[1]Plan za unos u SAP'!H797+'[1]Plan za unos u SAP'!H861+'[1]Plan za unos u SAP'!H862+'[1]Plan za unos u SAP'!H863+'[1]Plan za unos u SAP'!H864+'[1]Plan za unos u SAP'!H865+'[1]Plan za unos u SAP'!H866</f>
        <v>742317</v>
      </c>
      <c r="S11" s="124">
        <f t="shared" si="2"/>
        <v>105.37356097758988</v>
      </c>
      <c r="U11" s="94"/>
    </row>
    <row r="12" spans="1:21">
      <c r="A12" s="127">
        <v>323</v>
      </c>
      <c r="B12" s="126" t="s">
        <v>616</v>
      </c>
      <c r="C12" s="116">
        <f t="shared" si="5"/>
        <v>1865065</v>
      </c>
      <c r="D12" s="122">
        <f>'[1]Plan za unos u SAP'!I11+'[1]Plan za unos u SAP'!I33+'[1]Plan za unos u SAP'!I34+'[1]Plan za unos u SAP'!I35+'[1]Plan za unos u SAP'!I36+'[1]Plan za unos u SAP'!I37+'[1]Plan za unos u SAP'!I38+'[1]Plan za unos u SAP'!I39+'[1]Plan za unos u SAP'!I40+'[1]Plan za unos u SAP'!I41+'[1]Plan za unos u SAP'!I83</f>
        <v>693038</v>
      </c>
      <c r="E12" s="122">
        <f>'[1]Plan za unos u SAP'!I578+'[1]Plan za unos u SAP'!I579+'[1]Plan za unos u SAP'!I580+'[1]Plan za unos u SAP'!I581+'[1]Plan za unos u SAP'!I582+'[1]Plan za unos u SAP'!I583+'[1]Plan za unos u SAP'!I584+'[1]Plan za unos u SAP'!I585+'[1]Plan za unos u SAP'!I586+'[1]Plan za unos u SAP'!I647+'[1]Plan za unos u SAP'!I648+'[1]Plan za unos u SAP'!I649+'[1]Plan za unos u SAP'!I650+'[1]Plan za unos u SAP'!I651+'[1]Plan za unos u SAP'!I652+'[1]Plan za unos u SAP'!I653+'[1]Plan za unos u SAP'!I654+'[1]Plan za unos u SAP'!I655+'[1]Plan za unos u SAP'!I698+'[1]Plan za unos u SAP'!I699+'[1]Plan za unos u SAP'!I700</f>
        <v>0</v>
      </c>
      <c r="F12" s="122">
        <f>'[1]Plan za unos u SAP'!I104+'[1]Plan za unos u SAP'!I105+'[1]Plan za unos u SAP'!I106+'[1]Plan za unos u SAP'!I107+'[1]Plan za unos u SAP'!I108+'[1]Plan za unos u SAP'!I109+'[1]Plan za unos u SAP'!I110+'[1]Plan za unos u SAP'!I111+'[1]Plan za unos u SAP'!I112</f>
        <v>542939</v>
      </c>
      <c r="G12" s="122">
        <f>'[1]Plan za unos u SAP'!I172+'[1]Plan za unos u SAP'!I173+'[1]Plan za unos u SAP'!I174+'[1]Plan za unos u SAP'!I175+'[1]Plan za unos u SAP'!I176+'[1]Plan za unos u SAP'!I177+'[1]Plan za unos u SAP'!I178+'[1]Plan za unos u SAP'!I179+'[1]Plan za unos u SAP'!I180+'[1]Plan za unos u SAP'!I240+'[1]Plan za unos u SAP'!I241+'[1]Plan za unos u SAP'!I242+'[1]Plan za unos u SAP'!I243+'[1]Plan za unos u SAP'!I244+'[1]Plan za unos u SAP'!I245+'[1]Plan za unos u SAP'!I246+'[1]Plan za unos u SAP'!I247+'[1]Plan za unos u SAP'!I248</f>
        <v>557101</v>
      </c>
      <c r="H12" s="122">
        <f>'[1]Plan za unos u SAP'!I296+'[1]Plan za unos u SAP'!I320+'[1]Plan za unos u SAP'!I321+'[1]Plan za unos u SAP'!I322+'[1]Plan za unos u SAP'!I323+'[1]Plan za unos u SAP'!I324+'[1]Plan za unos u SAP'!I325+'[1]Plan za unos u SAP'!I326+'[1]Plan za unos u SAP'!I327+'[1]Plan za unos u SAP'!I328</f>
        <v>0</v>
      </c>
      <c r="I12" s="122">
        <f>'[1]Plan za unos u SAP'!I390+'[1]Plan za unos u SAP'!I391+'[1]Plan za unos u SAP'!I392+'[1]Plan za unos u SAP'!I393+'[1]Plan za unos u SAP'!I394+'[1]Plan za unos u SAP'!I395+'[1]Plan za unos u SAP'!I396+'[1]Plan za unos u SAP'!I397+'[1]Plan za unos u SAP'!I398+'[1]Plan za unos u SAP'!I460+'[1]Plan za unos u SAP'!I461+'[1]Plan za unos u SAP'!I462+'[1]Plan za unos u SAP'!I463+'[1]Plan za unos u SAP'!I464+'[1]Plan za unos u SAP'!I465+'[1]Plan za unos u SAP'!I466+'[1]Plan za unos u SAP'!I467+'[1]Plan za unos u SAP'!I468</f>
        <v>71987</v>
      </c>
      <c r="J12" s="122">
        <v>0</v>
      </c>
      <c r="K12" s="122">
        <f>'[1]Plan za unos u SAP'!I723+'[1]Plan za unos u SAP'!I724+'[1]Plan za unos u SAP'!I725+'[1]Plan za unos u SAP'!I726+'[1]Plan za unos u SAP'!I727+'[1]Plan za unos u SAP'!I728+'[1]Plan za unos u SAP'!I729+'[1]Plan za unos u SAP'!I730+'[1]Plan za unos u SAP'!I731</f>
        <v>0</v>
      </c>
      <c r="L12" s="122">
        <f>'[1]Plan za unos u SAP'!I798+'[1]Plan za unos u SAP'!I799+'[1]Plan za unos u SAP'!I800+'[1]Plan za unos u SAP'!I801+'[1]Plan za unos u SAP'!I802+'[1]Plan za unos u SAP'!I803+'[1]Plan za unos u SAP'!I804+'[1]Plan za unos u SAP'!I805+'[1]Plan za unos u SAP'!I806+'[1]Plan za unos u SAP'!I867+'[1]Plan za unos u SAP'!I868+'[1]Plan za unos u SAP'!I869+'[1]Plan za unos u SAP'!I870+'[1]Plan za unos u SAP'!I871+'[1]Plan za unos u SAP'!I872+'[1]Plan za unos u SAP'!I873+'[1]Plan za unos u SAP'!I874+'[1]Plan za unos u SAP'!I875+'[1]Plan za unos u SAP'!I774+'[1]Plan za unos u SAP'!I775+'[1]Plan za unos u SAP'!I776</f>
        <v>0</v>
      </c>
      <c r="M12" s="122">
        <f>'[1]Plan za unos u SAP'!I517+'[1]Plan za unos u SAP'!I531+'[1]Plan za unos u SAP'!I532+'[1]Plan za unos u SAP'!I533+'[1]Plan za unos u SAP'!I534+'[1]Plan za unos u SAP'!I535+'[1]Plan za unos u SAP'!I536+'[1]Plan za unos u SAP'!I537</f>
        <v>0</v>
      </c>
      <c r="N12" s="122">
        <v>0</v>
      </c>
      <c r="O12" s="122">
        <v>0</v>
      </c>
      <c r="P12" s="122">
        <v>0</v>
      </c>
      <c r="Q12" s="123">
        <f>'[1]Plan za unos u SAP'!G11+'[1]Plan za unos u SAP'!G33+'[1]Plan za unos u SAP'!G34+'[1]Plan za unos u SAP'!G35+'[1]Plan za unos u SAP'!G36+'[1]Plan za unos u SAP'!G37+'[1]Plan za unos u SAP'!G38+'[1]Plan za unos u SAP'!G39+'[1]Plan za unos u SAP'!G40+'[1]Plan za unos u SAP'!G41+'[1]Plan za unos u SAP'!G83+'[1]Plan za unos u SAP'!G104+'[1]Plan za unos u SAP'!G105+'[1]Plan za unos u SAP'!G106+'[1]Plan za unos u SAP'!G107+'[1]Plan za unos u SAP'!G108+'[1]Plan za unos u SAP'!G109+'[1]Plan za unos u SAP'!G110+'[1]Plan za unos u SAP'!G111+'[1]Plan za unos u SAP'!G112+'[1]Plan za unos u SAP'!G172+'[1]Plan za unos u SAP'!G173+'[1]Plan za unos u SAP'!G174+'[1]Plan za unos u SAP'!G175+'[1]Plan za unos u SAP'!G176+'[1]Plan za unos u SAP'!G177+'[1]Plan za unos u SAP'!G178+'[1]Plan za unos u SAP'!G179+'[1]Plan za unos u SAP'!G180+'[1]Plan za unos u SAP'!G240+'[1]Plan za unos u SAP'!G241+'[1]Plan za unos u SAP'!G242+'[1]Plan za unos u SAP'!G243+'[1]Plan za unos u SAP'!G244+'[1]Plan za unos u SAP'!G245+'[1]Plan za unos u SAP'!G246+'[1]Plan za unos u SAP'!G247+'[1]Plan za unos u SAP'!G248+'[1]Plan za unos u SAP'!G296+'[1]Plan za unos u SAP'!G320+'[1]Plan za unos u SAP'!G321+'[1]Plan za unos u SAP'!G322+'[1]Plan za unos u SAP'!G323+'[1]Plan za unos u SAP'!G324+'[1]Plan za unos u SAP'!G325+'[1]Plan za unos u SAP'!G326+'[1]Plan za unos u SAP'!G327+'[1]Plan za unos u SAP'!G328+'[1]Plan za unos u SAP'!G390+'[1]Plan za unos u SAP'!G391+'[1]Plan za unos u SAP'!G392+'[1]Plan za unos u SAP'!G393+'[1]Plan za unos u SAP'!G394+'[1]Plan za unos u SAP'!G395+'[1]Plan za unos u SAP'!G396+'[1]Plan za unos u SAP'!G397+'[1]Plan za unos u SAP'!G398+'[1]Plan za unos u SAP'!G460+'[1]Plan za unos u SAP'!G461+'[1]Plan za unos u SAP'!G462+'[1]Plan za unos u SAP'!G463+'[1]Plan za unos u SAP'!G464+'[1]Plan za unos u SAP'!G465+'[1]Plan za unos u SAP'!G466+'[1]Plan za unos u SAP'!G467+'[1]Plan za unos u SAP'!G468+'[1]Plan za unos u SAP'!G517+'[1]Plan za unos u SAP'!G531+'[1]Plan za unos u SAP'!G532+'[1]Plan za unos u SAP'!G533+'[1]Plan za unos u SAP'!G534+'[1]Plan za unos u SAP'!G535+'[1]Plan za unos u SAP'!G536+'[1]Plan za unos u SAP'!G537+'[1]Plan za unos u SAP'!G578+'[1]Plan za unos u SAP'!G579+'[1]Plan za unos u SAP'!G580+'[1]Plan za unos u SAP'!G581+'[1]Plan za unos u SAP'!G582+'[1]Plan za unos u SAP'!G583+'[1]Plan za unos u SAP'!G584+'[1]Plan za unos u SAP'!G585+'[1]Plan za unos u SAP'!G586+'[1]Plan za unos u SAP'!G647+'[1]Plan za unos u SAP'!G648+'[1]Plan za unos u SAP'!G649+'[1]Plan za unos u SAP'!G650+'[1]Plan za unos u SAP'!G651+'[1]Plan za unos u SAP'!G652+'[1]Plan za unos u SAP'!G653+'[1]Plan za unos u SAP'!G654+'[1]Plan za unos u SAP'!G655+'[1]Plan za unos u SAP'!G698+'[1]Plan za unos u SAP'!G699+'[1]Plan za unos u SAP'!G700+'[1]Plan za unos u SAP'!G723+'[1]Plan za unos u SAP'!G724+'[1]Plan za unos u SAP'!G725+'[1]Plan za unos u SAP'!G726+'[1]Plan za unos u SAP'!G727+'[1]Plan za unos u SAP'!G728+'[1]Plan za unos u SAP'!G729+'[1]Plan za unos u SAP'!G730+'[1]Plan za unos u SAP'!G731+'[1]Plan za unos u SAP'!G774+'[1]Plan za unos u SAP'!G775+'[1]Plan za unos u SAP'!G776+'[1]Plan za unos u SAP'!G798+'[1]Plan za unos u SAP'!G799+'[1]Plan za unos u SAP'!G800+'[1]Plan za unos u SAP'!G801+'[1]Plan za unos u SAP'!G802+'[1]Plan za unos u SAP'!G803+'[1]Plan za unos u SAP'!G804+'[1]Plan za unos u SAP'!G805+'[1]Plan za unos u SAP'!G806+'[1]Plan za unos u SAP'!G867+'[1]Plan za unos u SAP'!G868+'[1]Plan za unos u SAP'!G869+'[1]Plan za unos u SAP'!G870+'[1]Plan za unos u SAP'!G871+'[1]Plan za unos u SAP'!G872+'[1]Plan za unos u SAP'!G873+'[1]Plan za unos u SAP'!G874+'[1]Plan za unos u SAP'!G875</f>
        <v>2423873</v>
      </c>
      <c r="R12" s="123">
        <f>'[1]Plan za unos u SAP'!H11+'[1]Plan za unos u SAP'!H33+'[1]Plan za unos u SAP'!H34+'[1]Plan za unos u SAP'!H35+'[1]Plan za unos u SAP'!H36+'[1]Plan za unos u SAP'!H37+'[1]Plan za unos u SAP'!H38+'[1]Plan za unos u SAP'!H39+'[1]Plan za unos u SAP'!H40+'[1]Plan za unos u SAP'!H41+'[1]Plan za unos u SAP'!H83+'[1]Plan za unos u SAP'!H104+'[1]Plan za unos u SAP'!H105+'[1]Plan za unos u SAP'!H106+'[1]Plan za unos u SAP'!H107+'[1]Plan za unos u SAP'!H108+'[1]Plan za unos u SAP'!H109+'[1]Plan za unos u SAP'!H110+'[1]Plan za unos u SAP'!H111+'[1]Plan za unos u SAP'!H112+'[1]Plan za unos u SAP'!H172+'[1]Plan za unos u SAP'!H173+'[1]Plan za unos u SAP'!H174+'[1]Plan za unos u SAP'!H175+'[1]Plan za unos u SAP'!H176+'[1]Plan za unos u SAP'!H177+'[1]Plan za unos u SAP'!H178+'[1]Plan za unos u SAP'!H179+'[1]Plan za unos u SAP'!H180+'[1]Plan za unos u SAP'!H240+'[1]Plan za unos u SAP'!H241+'[1]Plan za unos u SAP'!H242+'[1]Plan za unos u SAP'!H243+'[1]Plan za unos u SAP'!H244+'[1]Plan za unos u SAP'!H245+'[1]Plan za unos u SAP'!H246+'[1]Plan za unos u SAP'!H247+'[1]Plan za unos u SAP'!H248+'[1]Plan za unos u SAP'!H296+'[1]Plan za unos u SAP'!H320+'[1]Plan za unos u SAP'!H321+'[1]Plan za unos u SAP'!H322+'[1]Plan za unos u SAP'!H323+'[1]Plan za unos u SAP'!H324+'[1]Plan za unos u SAP'!H325+'[1]Plan za unos u SAP'!H326+'[1]Plan za unos u SAP'!H327+'[1]Plan za unos u SAP'!H328+'[1]Plan za unos u SAP'!H390+'[1]Plan za unos u SAP'!H391+'[1]Plan za unos u SAP'!H392+'[1]Plan za unos u SAP'!H393+'[1]Plan za unos u SAP'!H394+'[1]Plan za unos u SAP'!H395+'[1]Plan za unos u SAP'!H396+'[1]Plan za unos u SAP'!H397+'[1]Plan za unos u SAP'!H398+'[1]Plan za unos u SAP'!H460+'[1]Plan za unos u SAP'!H461+'[1]Plan za unos u SAP'!H462+'[1]Plan za unos u SAP'!H463+'[1]Plan za unos u SAP'!H464+'[1]Plan za unos u SAP'!H465+'[1]Plan za unos u SAP'!H466+'[1]Plan za unos u SAP'!H467+'[1]Plan za unos u SAP'!H468+'[1]Plan za unos u SAP'!H517+'[1]Plan za unos u SAP'!H531+'[1]Plan za unos u SAP'!H532+'[1]Plan za unos u SAP'!H533+'[1]Plan za unos u SAP'!H534+'[1]Plan za unos u SAP'!H535+'[1]Plan za unos u SAP'!H536+'[1]Plan za unos u SAP'!H537+'[1]Plan za unos u SAP'!H578+'[1]Plan za unos u SAP'!H579+'[1]Plan za unos u SAP'!H580+'[1]Plan za unos u SAP'!H581+'[1]Plan za unos u SAP'!H582+'[1]Plan za unos u SAP'!H583+'[1]Plan za unos u SAP'!H584+'[1]Plan za unos u SAP'!H585+'[1]Plan za unos u SAP'!H586+'[1]Plan za unos u SAP'!H647+'[1]Plan za unos u SAP'!H648+'[1]Plan za unos u SAP'!H649+'[1]Plan za unos u SAP'!H650+'[1]Plan za unos u SAP'!H651+'[1]Plan za unos u SAP'!H652+'[1]Plan za unos u SAP'!H653+'[1]Plan za unos u SAP'!H654+'[1]Plan za unos u SAP'!H655+'[1]Plan za unos u SAP'!H698+'[1]Plan za unos u SAP'!H699+'[1]Plan za unos u SAP'!H700+'[1]Plan za unos u SAP'!H723+'[1]Plan za unos u SAP'!H724+'[1]Plan za unos u SAP'!H725+'[1]Plan za unos u SAP'!H726+'[1]Plan za unos u SAP'!H727+'[1]Plan za unos u SAP'!H728+'[1]Plan za unos u SAP'!H729+'[1]Plan za unos u SAP'!H730+'[1]Plan za unos u SAP'!H731+'[1]Plan za unos u SAP'!H774+'[1]Plan za unos u SAP'!H775+'[1]Plan za unos u SAP'!H776+'[1]Plan za unos u SAP'!H798+'[1]Plan za unos u SAP'!H799+'[1]Plan za unos u SAP'!H800+'[1]Plan za unos u SAP'!H801+'[1]Plan za unos u SAP'!H802+'[1]Plan za unos u SAP'!H803+'[1]Plan za unos u SAP'!H804+'[1]Plan za unos u SAP'!H805+'[1]Plan za unos u SAP'!H806+'[1]Plan za unos u SAP'!H867+'[1]Plan za unos u SAP'!H868+'[1]Plan za unos u SAP'!H869+'[1]Plan za unos u SAP'!H870+'[1]Plan za unos u SAP'!H871+'[1]Plan za unos u SAP'!H872+'[1]Plan za unos u SAP'!H873+'[1]Plan za unos u SAP'!H874+'[1]Plan za unos u SAP'!H875</f>
        <v>1536464</v>
      </c>
      <c r="S12" s="124">
        <f t="shared" si="2"/>
        <v>76.94565680627656</v>
      </c>
      <c r="U12" s="94"/>
    </row>
    <row r="13" spans="1:21">
      <c r="A13" s="127">
        <v>324</v>
      </c>
      <c r="B13" s="131" t="s">
        <v>472</v>
      </c>
      <c r="C13" s="116">
        <f t="shared" si="5"/>
        <v>93564</v>
      </c>
      <c r="D13" s="122">
        <f>'[1]Plan za unos u SAP'!I42</f>
        <v>35259</v>
      </c>
      <c r="E13" s="122">
        <f>'[1]Plan za unos u SAP'!I587+'[1]Plan za unos u SAP'!I656</f>
        <v>0</v>
      </c>
      <c r="F13" s="122">
        <f>'[1]Plan za unos u SAP'!I113</f>
        <v>15750</v>
      </c>
      <c r="G13" s="122">
        <f>'[1]Plan za unos u SAP'!I181+'[1]Plan za unos u SAP'!I249</f>
        <v>25000</v>
      </c>
      <c r="H13" s="122">
        <f>'[1]Plan za unos u SAP'!I297+'[1]Plan za unos u SAP'!I329</f>
        <v>0</v>
      </c>
      <c r="I13" s="122">
        <f>'[1]Plan za unos u SAP'!I399+'[1]Plan za unos u SAP'!I469</f>
        <v>17555</v>
      </c>
      <c r="J13" s="122">
        <v>0</v>
      </c>
      <c r="K13" s="122">
        <f>'[1]Plan za unos u SAP'!I732</f>
        <v>0</v>
      </c>
      <c r="L13" s="122">
        <f>'[1]Plan za unos u SAP'!I807+'[1]Plan za unos u SAP'!I876</f>
        <v>0</v>
      </c>
      <c r="M13" s="122">
        <f>'[1]Plan za unos u SAP'!I538</f>
        <v>0</v>
      </c>
      <c r="N13" s="122">
        <v>0</v>
      </c>
      <c r="O13" s="122">
        <v>0</v>
      </c>
      <c r="P13" s="122">
        <v>0</v>
      </c>
      <c r="Q13" s="123">
        <f>'[1]Plan za unos u SAP'!G42+'[1]Plan za unos u SAP'!G113+'[1]Plan za unos u SAP'!G181+'[1]Plan za unos u SAP'!G249+'[1]Plan za unos u SAP'!G297+'[1]Plan za unos u SAP'!G329+'[1]Plan za unos u SAP'!G399+'[1]Plan za unos u SAP'!G469+'[1]Plan za unos u SAP'!G538+'[1]Plan za unos u SAP'!G587+'[1]Plan za unos u SAP'!G656+'[1]Plan za unos u SAP'!G732+'[1]Plan za unos u SAP'!G807+'[1]Plan za unos u SAP'!G876</f>
        <v>84150</v>
      </c>
      <c r="R13" s="123">
        <f>'[1]Plan za unos u SAP'!H42+'[1]Plan za unos u SAP'!H113+'[1]Plan za unos u SAP'!H181+'[1]Plan za unos u SAP'!H249+'[1]Plan za unos u SAP'!H297+'[1]Plan za unos u SAP'!H329+'[1]Plan za unos u SAP'!H399+'[1]Plan za unos u SAP'!H469+'[1]Plan za unos u SAP'!H538+'[1]Plan za unos u SAP'!H587+'[1]Plan za unos u SAP'!H656+'[1]Plan za unos u SAP'!H732+'[1]Plan za unos u SAP'!H807+'[1]Plan za unos u SAP'!H876</f>
        <v>77509</v>
      </c>
      <c r="S13" s="124">
        <f t="shared" si="2"/>
        <v>111.18716577540107</v>
      </c>
      <c r="U13" s="94"/>
    </row>
    <row r="14" spans="1:21">
      <c r="A14" s="127">
        <v>329</v>
      </c>
      <c r="B14" s="126" t="s">
        <v>450</v>
      </c>
      <c r="C14" s="116">
        <f t="shared" si="5"/>
        <v>331219</v>
      </c>
      <c r="D14" s="122">
        <f>'[1]Plan za unos u SAP'!I12+'[1]Plan za unos u SAP'!I13+'[1]Plan za unos u SAP'!I43+'[1]Plan za unos u SAP'!I44+'[1]Plan za unos u SAP'!I45+'[1]Plan za unos u SAP'!I46+'[1]Plan za unos u SAP'!I47+'[1]Plan za unos u SAP'!I48+'[1]Plan za unos u SAP'!I49+'Plan za unos u SAP'!I44+'Plan za unos u SAP'!I45</f>
        <v>143360</v>
      </c>
      <c r="E14" s="122">
        <f>'[1]Plan za unos u SAP'!I588+'[1]Plan za unos u SAP'!I589+'[1]Plan za unos u SAP'!I590+'[1]Plan za unos u SAP'!I591+'[1]Plan za unos u SAP'!I592+'[1]Plan za unos u SAP'!I593+'[1]Plan za unos u SAP'!I594+'[1]Plan za unos u SAP'!I657+'[1]Plan za unos u SAP'!I658+'[1]Plan za unos u SAP'!I659+'[1]Plan za unos u SAP'!I660+'[1]Plan za unos u SAP'!I661+'[1]Plan za unos u SAP'!I662+'[1]Plan za unos u SAP'!I663+'[1]Plan za unos u SAP'!I701</f>
        <v>0</v>
      </c>
      <c r="F14" s="122">
        <f>'[1]Plan za unos u SAP'!I114+'[1]Plan za unos u SAP'!I115+'[1]Plan za unos u SAP'!I116+'[1]Plan za unos u SAP'!I117+'[1]Plan za unos u SAP'!I118+'[1]Plan za unos u SAP'!I119+'[1]Plan za unos u SAP'!I120</f>
        <v>34832</v>
      </c>
      <c r="G14" s="122">
        <f>'[1]Plan za unos u SAP'!I182+'[1]Plan za unos u SAP'!I183+'[1]Plan za unos u SAP'!I184+'[1]Plan za unos u SAP'!I185+'[1]Plan za unos u SAP'!I186+'[1]Plan za unos u SAP'!I187+'[1]Plan za unos u SAP'!I188+'[1]Plan za unos u SAP'!I250+'[1]Plan za unos u SAP'!I251+'[1]Plan za unos u SAP'!I252+'[1]Plan za unos u SAP'!I253+'[1]Plan za unos u SAP'!I254+'[1]Plan za unos u SAP'!I255+'[1]Plan za unos u SAP'!I256</f>
        <v>97805</v>
      </c>
      <c r="H14" s="122">
        <f>'[1]Plan za unos u SAP'!I330+'[1]Plan za unos u SAP'!I331+'[1]Plan za unos u SAP'!I332+'[1]Plan za unos u SAP'!I333+'[1]Plan za unos u SAP'!I334+'[1]Plan za unos u SAP'!I335+'[1]Plan za unos u SAP'!I336</f>
        <v>0</v>
      </c>
      <c r="I14" s="122">
        <f>'[1]Plan za unos u SAP'!I400+'[1]Plan za unos u SAP'!I401+'[1]Plan za unos u SAP'!I402+'[1]Plan za unos u SAP'!I403+'[1]Plan za unos u SAP'!I404+'[1]Plan za unos u SAP'!I405+'[1]Plan za unos u SAP'!I406+'[1]Plan za unos u SAP'!I470+'[1]Plan za unos u SAP'!I471+'[1]Plan za unos u SAP'!I472+'[1]Plan za unos u SAP'!I473+'[1]Plan za unos u SAP'!I474+'[1]Plan za unos u SAP'!I475+'[1]Plan za unos u SAP'!I476</f>
        <v>53222</v>
      </c>
      <c r="J14" s="122">
        <v>0</v>
      </c>
      <c r="K14" s="122">
        <f>'[1]Plan za unos u SAP'!I733+'[1]Plan za unos u SAP'!I734+'[1]Plan za unos u SAP'!I735+'[1]Plan za unos u SAP'!I736+'[1]Plan za unos u SAP'!I737+'[1]Plan za unos u SAP'!I738+'[1]Plan za unos u SAP'!I739</f>
        <v>0</v>
      </c>
      <c r="L14" s="122">
        <f>'[1]Plan za unos u SAP'!I777+'[1]Plan za unos u SAP'!I808+'[1]Plan za unos u SAP'!I809+'[1]Plan za unos u SAP'!I810+'[1]Plan za unos u SAP'!I811+'[1]Plan za unos u SAP'!I812+'[1]Plan za unos u SAP'!I813+'[1]Plan za unos u SAP'!I814+'[1]Plan za unos u SAP'!I877+'[1]Plan za unos u SAP'!I878+'[1]Plan za unos u SAP'!I879+'[1]Plan za unos u SAP'!I880+'[1]Plan za unos u SAP'!I881+'[1]Plan za unos u SAP'!I882+'[1]Plan za unos u SAP'!I883</f>
        <v>0</v>
      </c>
      <c r="M14" s="122">
        <f>'[1]Plan za unos u SAP'!I539+'[1]Plan za unos u SAP'!I540</f>
        <v>2000</v>
      </c>
      <c r="N14" s="122">
        <v>0</v>
      </c>
      <c r="O14" s="122">
        <v>0</v>
      </c>
      <c r="P14" s="122">
        <v>0</v>
      </c>
      <c r="Q14" s="123">
        <f>'[1]Plan za unos u SAP'!G12+'[1]Plan za unos u SAP'!G13+'[1]Plan za unos u SAP'!G43+'[1]Plan za unos u SAP'!G44+'[1]Plan za unos u SAP'!G45+'[1]Plan za unos u SAP'!G46+'[1]Plan za unos u SAP'!G47+'[1]Plan za unos u SAP'!G48+'[1]Plan za unos u SAP'!G49+'[1]Plan za unos u SAP'!G114+'[1]Plan za unos u SAP'!G115+'[1]Plan za unos u SAP'!G116+'[1]Plan za unos u SAP'!G117+'[1]Plan za unos u SAP'!G118+'[1]Plan za unos u SAP'!G119+'[1]Plan za unos u SAP'!G120+'[1]Plan za unos u SAP'!G182+'[1]Plan za unos u SAP'!G183+'[1]Plan za unos u SAP'!G184+'[1]Plan za unos u SAP'!G185+'[1]Plan za unos u SAP'!G186+'[1]Plan za unos u SAP'!G187+'[1]Plan za unos u SAP'!G188+'[1]Plan za unos u SAP'!G250+'[1]Plan za unos u SAP'!G251+'[1]Plan za unos u SAP'!G252+'[1]Plan za unos u SAP'!G253+'[1]Plan za unos u SAP'!G254+'[1]Plan za unos u SAP'!G255+'[1]Plan za unos u SAP'!G256+'[1]Plan za unos u SAP'!G330+'[1]Plan za unos u SAP'!G331+'[1]Plan za unos u SAP'!G332+'[1]Plan za unos u SAP'!G333+'[1]Plan za unos u SAP'!G334+'[1]Plan za unos u SAP'!G335+'[1]Plan za unos u SAP'!G336+'[1]Plan za unos u SAP'!G400+'[1]Plan za unos u SAP'!G401+'[1]Plan za unos u SAP'!G402+'[1]Plan za unos u SAP'!G403+'[1]Plan za unos u SAP'!G404+'[1]Plan za unos u SAP'!G405+'[1]Plan za unos u SAP'!G406+'[1]Plan za unos u SAP'!G470+'[1]Plan za unos u SAP'!G471+'[1]Plan za unos u SAP'!G472+'[1]Plan za unos u SAP'!G473+'[1]Plan za unos u SAP'!G474+'[1]Plan za unos u SAP'!G475+'[1]Plan za unos u SAP'!G476+'[1]Plan za unos u SAP'!G539+'[1]Plan za unos u SAP'!G540+'[1]Plan za unos u SAP'!G588+'[1]Plan za unos u SAP'!G589+'[1]Plan za unos u SAP'!G590+'[1]Plan za unos u SAP'!G591+'[1]Plan za unos u SAP'!G592+'[1]Plan za unos u SAP'!G593+'[1]Plan za unos u SAP'!G594+'[1]Plan za unos u SAP'!G657+'[1]Plan za unos u SAP'!G658+'[1]Plan za unos u SAP'!G659+'[1]Plan za unos u SAP'!G660+'[1]Plan za unos u SAP'!G661+'[1]Plan za unos u SAP'!G662+'[1]Plan za unos u SAP'!G663+'[1]Plan za unos u SAP'!G701+'[1]Plan za unos u SAP'!G733+'[1]Plan za unos u SAP'!G734+'[1]Plan za unos u SAP'!G735+'[1]Plan za unos u SAP'!G736+'[1]Plan za unos u SAP'!G737+'[1]Plan za unos u SAP'!G738+'[1]Plan za unos u SAP'!G739+'[1]Plan za unos u SAP'!G777+'[1]Plan za unos u SAP'!G808+'[1]Plan za unos u SAP'!G809+'[1]Plan za unos u SAP'!G810+'[1]Plan za unos u SAP'!G811+'[1]Plan za unos u SAP'!G812+'[1]Plan za unos u SAP'!G813+'[1]Plan za unos u SAP'!G814+'[1]Plan za unos u SAP'!G877+'[1]Plan za unos u SAP'!G878+'[1]Plan za unos u SAP'!G879+'[1]Plan za unos u SAP'!G880+'[1]Plan za unos u SAP'!G881+'[1]Plan za unos u SAP'!G882+'[1]Plan za unos u SAP'!G883</f>
        <v>277745</v>
      </c>
      <c r="R14" s="123">
        <f>'[1]Plan za unos u SAP'!H12+'[1]Plan za unos u SAP'!H13+'[1]Plan za unos u SAP'!H43+'[1]Plan za unos u SAP'!H44+'[1]Plan za unos u SAP'!H45+'[1]Plan za unos u SAP'!H46+'[1]Plan za unos u SAP'!H47+'[1]Plan za unos u SAP'!H48+'[1]Plan za unos u SAP'!H49+'[1]Plan za unos u SAP'!H114+'[1]Plan za unos u SAP'!H115+'[1]Plan za unos u SAP'!H116+'[1]Plan za unos u SAP'!H117+'[1]Plan za unos u SAP'!H118+'[1]Plan za unos u SAP'!H119+'[1]Plan za unos u SAP'!H120+'[1]Plan za unos u SAP'!H182+'[1]Plan za unos u SAP'!H183+'[1]Plan za unos u SAP'!H184+'[1]Plan za unos u SAP'!H185+'[1]Plan za unos u SAP'!H186+'[1]Plan za unos u SAP'!H187+'[1]Plan za unos u SAP'!H188+'[1]Plan za unos u SAP'!H250+'[1]Plan za unos u SAP'!H251+'[1]Plan za unos u SAP'!H252+'[1]Plan za unos u SAP'!H253+'[1]Plan za unos u SAP'!H254+'[1]Plan za unos u SAP'!H255+'[1]Plan za unos u SAP'!H256+'[1]Plan za unos u SAP'!H330+'[1]Plan za unos u SAP'!H331+'[1]Plan za unos u SAP'!H332+'[1]Plan za unos u SAP'!H333+'[1]Plan za unos u SAP'!H334+'[1]Plan za unos u SAP'!H335+'[1]Plan za unos u SAP'!H336+'[1]Plan za unos u SAP'!H400+'[1]Plan za unos u SAP'!H401+'[1]Plan za unos u SAP'!H402+'[1]Plan za unos u SAP'!H403+'[1]Plan za unos u SAP'!H404+'[1]Plan za unos u SAP'!H405+'[1]Plan za unos u SAP'!H406+'[1]Plan za unos u SAP'!H470+'[1]Plan za unos u SAP'!H471+'[1]Plan za unos u SAP'!H472+'[1]Plan za unos u SAP'!H473+'[1]Plan za unos u SAP'!H474+'[1]Plan za unos u SAP'!H475+'[1]Plan za unos u SAP'!H476+'[1]Plan za unos u SAP'!H539 +'Plan za unos u SAP'!H44+'Plan za unos u SAP'!H45</f>
        <v>293467</v>
      </c>
      <c r="S14" s="124">
        <f t="shared" si="2"/>
        <v>119.25291184359754</v>
      </c>
      <c r="U14" s="94"/>
    </row>
    <row r="15" spans="1:21">
      <c r="A15" s="128">
        <v>34</v>
      </c>
      <c r="B15" s="129" t="s">
        <v>617</v>
      </c>
      <c r="C15" s="116">
        <f t="shared" si="5"/>
        <v>148478</v>
      </c>
      <c r="D15" s="130">
        <f t="shared" ref="D15:R15" si="7">SUM(D16:D18)</f>
        <v>82178</v>
      </c>
      <c r="E15" s="130">
        <f t="shared" si="7"/>
        <v>0</v>
      </c>
      <c r="F15" s="130">
        <f t="shared" si="7"/>
        <v>0</v>
      </c>
      <c r="G15" s="130">
        <f t="shared" si="7"/>
        <v>66300</v>
      </c>
      <c r="H15" s="130">
        <f t="shared" si="7"/>
        <v>0</v>
      </c>
      <c r="I15" s="130">
        <f t="shared" si="7"/>
        <v>0</v>
      </c>
      <c r="J15" s="130">
        <f t="shared" si="7"/>
        <v>0</v>
      </c>
      <c r="K15" s="130">
        <f t="shared" si="7"/>
        <v>0</v>
      </c>
      <c r="L15" s="130">
        <f t="shared" si="7"/>
        <v>0</v>
      </c>
      <c r="M15" s="130">
        <f t="shared" si="7"/>
        <v>0</v>
      </c>
      <c r="N15" s="130">
        <f t="shared" si="7"/>
        <v>0</v>
      </c>
      <c r="O15" s="130">
        <f t="shared" si="7"/>
        <v>0</v>
      </c>
      <c r="P15" s="130">
        <f t="shared" si="7"/>
        <v>0</v>
      </c>
      <c r="Q15" s="130">
        <f t="shared" si="7"/>
        <v>79708</v>
      </c>
      <c r="R15" s="130">
        <f t="shared" si="7"/>
        <v>144618</v>
      </c>
      <c r="S15" s="119">
        <f t="shared" si="2"/>
        <v>186.27741255582876</v>
      </c>
      <c r="U15" s="94"/>
    </row>
    <row r="16" spans="1:21">
      <c r="A16" s="132">
        <v>341</v>
      </c>
      <c r="B16" s="126" t="s">
        <v>618</v>
      </c>
      <c r="C16" s="116">
        <f t="shared" si="5"/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3">
        <v>0</v>
      </c>
      <c r="R16" s="123">
        <v>0</v>
      </c>
      <c r="S16" s="124" t="e">
        <f t="shared" si="2"/>
        <v>#DIV/0!</v>
      </c>
      <c r="U16" s="94"/>
    </row>
    <row r="17" spans="1:21">
      <c r="A17" s="132">
        <v>342</v>
      </c>
      <c r="B17" s="126" t="s">
        <v>619</v>
      </c>
      <c r="C17" s="116">
        <f t="shared" si="5"/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3">
        <v>0</v>
      </c>
      <c r="R17" s="123">
        <v>0</v>
      </c>
      <c r="S17" s="124" t="e">
        <f t="shared" si="2"/>
        <v>#DIV/0!</v>
      </c>
      <c r="U17" s="94"/>
    </row>
    <row r="18" spans="1:21">
      <c r="A18" s="132">
        <v>343</v>
      </c>
      <c r="B18" s="126" t="s">
        <v>620</v>
      </c>
      <c r="C18" s="116">
        <f t="shared" si="5"/>
        <v>148478</v>
      </c>
      <c r="D18" s="122">
        <f>'[1]Plan za unos u SAP'!I50+'[1]Plan za unos u SAP'!I51+'[1]Plan za unos u SAP'!I52+'[1]Plan za unos u SAP'!I53+'Plan za unos u SAP'!I46</f>
        <v>82178</v>
      </c>
      <c r="E18" s="122">
        <f>'[1]Plan za unos u SAP'!I595+'[1]Plan za unos u SAP'!I596+'[1]Plan za unos u SAP'!I597+'[1]Plan za unos u SAP'!I598+'[1]Plan za unos u SAP'!I664+'[1]Plan za unos u SAP'!I665+'[1]Plan za unos u SAP'!I666+'[1]Plan za unos u SAP'!I667</f>
        <v>0</v>
      </c>
      <c r="F18" s="122">
        <f>'[1]Plan za unos u SAP'!I121+'[1]Plan za unos u SAP'!I122+'[1]Plan za unos u SAP'!I123+'[1]Plan za unos u SAP'!I124</f>
        <v>0</v>
      </c>
      <c r="G18" s="122">
        <f>'[1]Plan za unos u SAP'!I189+'[1]Plan za unos u SAP'!I190+'[1]Plan za unos u SAP'!I191+'[1]Plan za unos u SAP'!I192+'[1]Plan za unos u SAP'!I257+'[1]Plan za unos u SAP'!I258+'[1]Plan za unos u SAP'!I259+'[1]Plan za unos u SAP'!I260</f>
        <v>66300</v>
      </c>
      <c r="H18" s="122">
        <f>'[1]Plan za unos u SAP'!I337+'[1]Plan za unos u SAP'!I338+'[1]Plan za unos u SAP'!I339+'[1]Plan za unos u SAP'!I340</f>
        <v>0</v>
      </c>
      <c r="I18" s="122">
        <f>'[1]Plan za unos u SAP'!I407+'[1]Plan za unos u SAP'!I408+'[1]Plan za unos u SAP'!I409+'[1]Plan za unos u SAP'!I410+'[1]Plan za unos u SAP'!I477+'[1]Plan za unos u SAP'!I478+'[1]Plan za unos u SAP'!I479+'[1]Plan za unos u SAP'!I480</f>
        <v>0</v>
      </c>
      <c r="J18" s="122">
        <v>0</v>
      </c>
      <c r="K18" s="122">
        <f>'[1]Plan za unos u SAP'!I740+'[1]Plan za unos u SAP'!I741+'[1]Plan za unos u SAP'!I742+'[1]Plan za unos u SAP'!I743</f>
        <v>0</v>
      </c>
      <c r="L18" s="122">
        <f>'[1]Plan za unos u SAP'!I815+'[1]Plan za unos u SAP'!I816+'[1]Plan za unos u SAP'!I817+'[1]Plan za unos u SAP'!I818+'[1]Plan za unos u SAP'!I884+'[1]Plan za unos u SAP'!I885+'[1]Plan za unos u SAP'!I886+'[1]Plan za unos u SAP'!I887</f>
        <v>0</v>
      </c>
      <c r="M18" s="122">
        <f>'[1]Plan za unos u SAP'!I541+'[1]Plan za unos u SAP'!I542</f>
        <v>0</v>
      </c>
      <c r="N18" s="122">
        <f>'[1]Plan za unos u SAP'!I551+'[1]Plan za unos u SAP'!I552</f>
        <v>0</v>
      </c>
      <c r="O18" s="122">
        <v>0</v>
      </c>
      <c r="P18" s="122">
        <v>0</v>
      </c>
      <c r="Q18" s="123">
        <f>'[1]Plan za unos u SAP'!G50+'[1]Plan za unos u SAP'!G51+'[1]Plan za unos u SAP'!G52+'[1]Plan za unos u SAP'!G53+'[1]Plan za unos u SAP'!G121+'[1]Plan za unos u SAP'!G122+'[1]Plan za unos u SAP'!G123+'[1]Plan za unos u SAP'!G124+'[1]Plan za unos u SAP'!G189+'[1]Plan za unos u SAP'!G190+'[1]Plan za unos u SAP'!G191+'[1]Plan za unos u SAP'!G192+'[1]Plan za unos u SAP'!G257+'[1]Plan za unos u SAP'!G258+'[1]Plan za unos u SAP'!G259+'[1]Plan za unos u SAP'!G260+'[1]Plan za unos u SAP'!G337+'[1]Plan za unos u SAP'!G338+'[1]Plan za unos u SAP'!G339+'[1]Plan za unos u SAP'!G340+'[1]Plan za unos u SAP'!G407+'[1]Plan za unos u SAP'!G408+'[1]Plan za unos u SAP'!G409+'[1]Plan za unos u SAP'!G410+'[1]Plan za unos u SAP'!G477+'[1]Plan za unos u SAP'!G478+'[1]Plan za unos u SAP'!G479+'[1]Plan za unos u SAP'!G480+'[1]Plan za unos u SAP'!G541+'[1]Plan za unos u SAP'!G542+'[1]Plan za unos u SAP'!G551+'[1]Plan za unos u SAP'!G552+'[1]Plan za unos u SAP'!G595+'[1]Plan za unos u SAP'!G596+'[1]Plan za unos u SAP'!G597+'[1]Plan za unos u SAP'!G598+'[1]Plan za unos u SAP'!G664+'[1]Plan za unos u SAP'!G665+'[1]Plan za unos u SAP'!G666+'[1]Plan za unos u SAP'!G667+'[1]Plan za unos u SAP'!G740+'[1]Plan za unos u SAP'!G741+'[1]Plan za unos u SAP'!G742+'[1]Plan za unos u SAP'!G743+'[1]Plan za unos u SAP'!G815+'[1]Plan za unos u SAP'!G816+'[1]Plan za unos u SAP'!G817+'[1]Plan za unos u SAP'!G818+'[1]Plan za unos u SAP'!G884+'[1]Plan za unos u SAP'!G885+'[1]Plan za unos u SAP'!G886+'[1]Plan za unos u SAP'!G887</f>
        <v>79708</v>
      </c>
      <c r="R18" s="123">
        <f>'[1]Plan za unos u SAP'!H50+'[1]Plan za unos u SAP'!H51+'[1]Plan za unos u SAP'!H52+'[1]Plan za unos u SAP'!H53+'[1]Plan za unos u SAP'!H121+'[1]Plan za unos u SAP'!H122+'[1]Plan za unos u SAP'!H123+'[1]Plan za unos u SAP'!H124+'[1]Plan za unos u SAP'!H189+'[1]Plan za unos u SAP'!H190+'[1]Plan za unos u SAP'!H191+'[1]Plan za unos u SAP'!H192+'[1]Plan za unos u SAP'!H257+'[1]Plan za unos u SAP'!H258+'[1]Plan za unos u SAP'!H259+'[1]Plan za unos u SAP'!H260+'[1]Plan za unos u SAP'!H337+'[1]Plan za unos u SAP'!H338+'[1]Plan za unos u SAP'!H339+'[1]Plan za unos u SAP'!H340+'[1]Plan za unos u SAP'!H407+'[1]Plan za unos u SAP'!H408+'[1]Plan za unos u SAP'!H409+'[1]Plan za unos u SAP'!H410+'[1]Plan za unos u SAP'!H477+'[1]Plan za unos u SAP'!H478+'[1]Plan za unos u SAP'!H479+'[1]Plan za unos u SAP'!H480+'[1]Plan za unos u SAP'!H541+'[1]Plan za unos u SAP'!H542+'[1]Plan za unos u SAP'!H551+'[1]Plan za unos u SAP'!H552+'[1]Plan za unos u SAP'!H595+'[1]Plan za unos u SAP'!H596+'[1]Plan za unos u SAP'!H597+'[1]Plan za unos u SAP'!H598+'[1]Plan za unos u SAP'!H664+'[1]Plan za unos u SAP'!H665+'[1]Plan za unos u SAP'!H666+'[1]Plan za unos u SAP'!H667+'[1]Plan za unos u SAP'!H740+'[1]Plan za unos u SAP'!H741+'[1]Plan za unos u SAP'!H742+'[1]Plan za unos u SAP'!H743+'[1]Plan za unos u SAP'!H815+'[1]Plan za unos u SAP'!H816+'[1]Plan za unos u SAP'!H817+'[1]Plan za unos u SAP'!H818+'[1]Plan za unos u SAP'!H884+'[1]Plan za unos u SAP'!H885+'[1]Plan za unos u SAP'!H886+'[1]Plan za unos u SAP'!H887+'Plan za unos u SAP'!H46</f>
        <v>144618</v>
      </c>
      <c r="S18" s="124">
        <f t="shared" si="2"/>
        <v>186.27741255582876</v>
      </c>
      <c r="U18" s="94"/>
    </row>
    <row r="19" spans="1:21">
      <c r="A19" s="128">
        <v>35</v>
      </c>
      <c r="B19" s="129" t="s">
        <v>621</v>
      </c>
      <c r="C19" s="116">
        <f t="shared" si="5"/>
        <v>0</v>
      </c>
      <c r="D19" s="116">
        <f>SUM(D20:D22)</f>
        <v>0</v>
      </c>
      <c r="E19" s="116">
        <f t="shared" ref="E19:P19" si="8">SUM(E20:E22)</f>
        <v>0</v>
      </c>
      <c r="F19" s="116">
        <f t="shared" si="8"/>
        <v>0</v>
      </c>
      <c r="G19" s="116">
        <f t="shared" si="8"/>
        <v>0</v>
      </c>
      <c r="H19" s="116">
        <f t="shared" si="8"/>
        <v>0</v>
      </c>
      <c r="I19" s="116">
        <f t="shared" si="8"/>
        <v>0</v>
      </c>
      <c r="J19" s="116">
        <f t="shared" si="8"/>
        <v>0</v>
      </c>
      <c r="K19" s="116">
        <f t="shared" si="8"/>
        <v>0</v>
      </c>
      <c r="L19" s="116">
        <f t="shared" si="8"/>
        <v>0</v>
      </c>
      <c r="M19" s="116">
        <f t="shared" si="8"/>
        <v>0</v>
      </c>
      <c r="N19" s="116">
        <f t="shared" si="8"/>
        <v>0</v>
      </c>
      <c r="O19" s="116">
        <f t="shared" si="8"/>
        <v>0</v>
      </c>
      <c r="P19" s="116">
        <f t="shared" si="8"/>
        <v>0</v>
      </c>
      <c r="Q19" s="116">
        <f t="shared" ref="Q19:R19" si="9">SUM(Q20:Q22)</f>
        <v>0</v>
      </c>
      <c r="R19" s="116">
        <f t="shared" si="9"/>
        <v>0</v>
      </c>
      <c r="S19" s="119" t="e">
        <f t="shared" si="2"/>
        <v>#DIV/0!</v>
      </c>
      <c r="U19" s="94"/>
    </row>
    <row r="20" spans="1:21">
      <c r="A20" s="120">
        <v>351</v>
      </c>
      <c r="B20" s="120" t="s">
        <v>622</v>
      </c>
      <c r="C20" s="116">
        <f t="shared" si="5"/>
        <v>0</v>
      </c>
      <c r="D20" s="122">
        <v>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3">
        <v>0</v>
      </c>
      <c r="R20" s="123">
        <v>0</v>
      </c>
      <c r="S20" s="124" t="e">
        <f t="shared" si="2"/>
        <v>#DIV/0!</v>
      </c>
      <c r="U20" s="94"/>
    </row>
    <row r="21" spans="1:21">
      <c r="A21" s="125">
        <v>352</v>
      </c>
      <c r="B21" s="126" t="s">
        <v>623</v>
      </c>
      <c r="C21" s="116">
        <f t="shared" si="5"/>
        <v>0</v>
      </c>
      <c r="D21" s="122">
        <f>'[1]Plan za unos u SAP'!I54</f>
        <v>0</v>
      </c>
      <c r="E21" s="122">
        <f>'[1]Plan za unos u SAP'!I599+'[1]Plan za unos u SAP'!I668</f>
        <v>0</v>
      </c>
      <c r="F21" s="122">
        <f>'[1]Plan za unos u SAP'!I125</f>
        <v>0</v>
      </c>
      <c r="G21" s="122">
        <f>'[1]Plan za unos u SAP'!I193+'[1]Plan za unos u SAP'!I261</f>
        <v>0</v>
      </c>
      <c r="H21" s="122">
        <f>'[1]Plan za unos u SAP'!I341</f>
        <v>0</v>
      </c>
      <c r="I21" s="122">
        <f>'[1]Plan za unos u SAP'!I411+'[1]Plan za unos u SAP'!I481</f>
        <v>0</v>
      </c>
      <c r="J21" s="122">
        <v>0</v>
      </c>
      <c r="K21" s="122">
        <f>'[1]Plan za unos u SAP'!I744</f>
        <v>0</v>
      </c>
      <c r="L21" s="122">
        <f>'[1]Plan za unos u SAP'!I819+'[1]Plan za unos u SAP'!I888</f>
        <v>0</v>
      </c>
      <c r="M21" s="122">
        <v>0</v>
      </c>
      <c r="N21" s="122">
        <v>0</v>
      </c>
      <c r="O21" s="122">
        <v>0</v>
      </c>
      <c r="P21" s="122">
        <v>0</v>
      </c>
      <c r="Q21" s="123">
        <f>'[1]Plan za unos u SAP'!G54+'[1]Plan za unos u SAP'!G125+'[1]Plan za unos u SAP'!G193+'[1]Plan za unos u SAP'!G261+'[1]Plan za unos u SAP'!G341+'[1]Plan za unos u SAP'!G411+'[1]Plan za unos u SAP'!G481+'[1]Plan za unos u SAP'!G599+'[1]Plan za unos u SAP'!G668+'[1]Plan za unos u SAP'!G744+'[1]Plan za unos u SAP'!G819+'[1]Plan za unos u SAP'!G888</f>
        <v>0</v>
      </c>
      <c r="R21" s="123">
        <f>'[1]Plan za unos u SAP'!H54+'[1]Plan za unos u SAP'!H125+'[1]Plan za unos u SAP'!H193+'[1]Plan za unos u SAP'!H261+'[1]Plan za unos u SAP'!H341+'[1]Plan za unos u SAP'!H411+'[1]Plan za unos u SAP'!H481+'[1]Plan za unos u SAP'!H599+'[1]Plan za unos u SAP'!H668+'[1]Plan za unos u SAP'!H744+'[1]Plan za unos u SAP'!H819+'[1]Plan za unos u SAP'!H888</f>
        <v>0</v>
      </c>
      <c r="S21" s="124" t="e">
        <f t="shared" si="2"/>
        <v>#DIV/0!</v>
      </c>
      <c r="U21" s="94"/>
    </row>
    <row r="22" spans="1:21">
      <c r="A22" s="127">
        <v>353</v>
      </c>
      <c r="B22" s="126" t="s">
        <v>624</v>
      </c>
      <c r="C22" s="116">
        <f t="shared" si="5"/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3">
        <v>0</v>
      </c>
      <c r="R22" s="123">
        <v>0</v>
      </c>
      <c r="S22" s="124" t="e">
        <f t="shared" si="2"/>
        <v>#DIV/0!</v>
      </c>
      <c r="U22" s="94"/>
    </row>
    <row r="23" spans="1:21">
      <c r="A23" s="128">
        <v>36</v>
      </c>
      <c r="B23" s="133" t="s">
        <v>625</v>
      </c>
      <c r="C23" s="116">
        <f t="shared" si="5"/>
        <v>0</v>
      </c>
      <c r="D23" s="116">
        <f t="shared" ref="D23:R23" si="10">SUM(D24:D29)</f>
        <v>0</v>
      </c>
      <c r="E23" s="116">
        <f t="shared" si="10"/>
        <v>0</v>
      </c>
      <c r="F23" s="116">
        <f t="shared" si="10"/>
        <v>0</v>
      </c>
      <c r="G23" s="116">
        <f t="shared" si="10"/>
        <v>0</v>
      </c>
      <c r="H23" s="116">
        <f t="shared" si="10"/>
        <v>0</v>
      </c>
      <c r="I23" s="116">
        <f t="shared" si="10"/>
        <v>0</v>
      </c>
      <c r="J23" s="116">
        <f t="shared" ref="J23" si="11">SUM(J24:J29)</f>
        <v>0</v>
      </c>
      <c r="K23" s="116">
        <f t="shared" si="10"/>
        <v>0</v>
      </c>
      <c r="L23" s="116">
        <f t="shared" si="10"/>
        <v>0</v>
      </c>
      <c r="M23" s="116">
        <f t="shared" si="10"/>
        <v>0</v>
      </c>
      <c r="N23" s="116">
        <f t="shared" si="10"/>
        <v>0</v>
      </c>
      <c r="O23" s="116">
        <f t="shared" si="10"/>
        <v>0</v>
      </c>
      <c r="P23" s="116">
        <f t="shared" si="10"/>
        <v>0</v>
      </c>
      <c r="Q23" s="116">
        <f t="shared" si="10"/>
        <v>0</v>
      </c>
      <c r="R23" s="116">
        <f t="shared" si="10"/>
        <v>0</v>
      </c>
      <c r="S23" s="119" t="e">
        <f t="shared" si="2"/>
        <v>#DIV/0!</v>
      </c>
      <c r="U23" s="94"/>
    </row>
    <row r="24" spans="1:21">
      <c r="A24" s="127">
        <v>361</v>
      </c>
      <c r="B24" s="134" t="s">
        <v>626</v>
      </c>
      <c r="C24" s="116">
        <f t="shared" si="5"/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3">
        <v>0</v>
      </c>
      <c r="R24" s="123">
        <v>0</v>
      </c>
      <c r="S24" s="124" t="e">
        <f t="shared" si="2"/>
        <v>#DIV/0!</v>
      </c>
      <c r="U24" s="94"/>
    </row>
    <row r="25" spans="1:21">
      <c r="A25" s="125">
        <v>362</v>
      </c>
      <c r="B25" s="126" t="s">
        <v>627</v>
      </c>
      <c r="C25" s="116">
        <f t="shared" si="5"/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3">
        <v>0</v>
      </c>
      <c r="R25" s="123">
        <v>0</v>
      </c>
      <c r="S25" s="124" t="e">
        <f t="shared" si="2"/>
        <v>#DIV/0!</v>
      </c>
      <c r="U25" s="94"/>
    </row>
    <row r="26" spans="1:21">
      <c r="A26" s="125">
        <v>363</v>
      </c>
      <c r="B26" s="126" t="s">
        <v>628</v>
      </c>
      <c r="C26" s="116">
        <f t="shared" si="5"/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3">
        <v>0</v>
      </c>
      <c r="R26" s="123">
        <v>0</v>
      </c>
      <c r="S26" s="124" t="e">
        <f t="shared" si="2"/>
        <v>#DIV/0!</v>
      </c>
      <c r="U26" s="94"/>
    </row>
    <row r="27" spans="1:21">
      <c r="A27" s="125">
        <v>366</v>
      </c>
      <c r="B27" s="126" t="s">
        <v>629</v>
      </c>
      <c r="C27" s="116">
        <f t="shared" si="5"/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3">
        <v>0</v>
      </c>
      <c r="R27" s="123">
        <v>0</v>
      </c>
      <c r="S27" s="124" t="e">
        <f t="shared" si="2"/>
        <v>#DIV/0!</v>
      </c>
      <c r="U27" s="94"/>
    </row>
    <row r="28" spans="1:21">
      <c r="A28" s="125">
        <v>368</v>
      </c>
      <c r="B28" s="126" t="s">
        <v>564</v>
      </c>
      <c r="C28" s="116">
        <f t="shared" si="5"/>
        <v>0</v>
      </c>
      <c r="D28" s="122">
        <v>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3">
        <v>0</v>
      </c>
      <c r="R28" s="123">
        <v>0</v>
      </c>
      <c r="S28" s="124" t="e">
        <f t="shared" si="2"/>
        <v>#DIV/0!</v>
      </c>
      <c r="U28" s="94"/>
    </row>
    <row r="29" spans="1:21">
      <c r="A29" s="127">
        <v>369</v>
      </c>
      <c r="B29" s="126" t="s">
        <v>566</v>
      </c>
      <c r="C29" s="116">
        <f t="shared" si="5"/>
        <v>0</v>
      </c>
      <c r="D29" s="122">
        <f>'[1]Plan za unos u SAP'!I55+'[1]Plan za unos u SAP'!I56</f>
        <v>0</v>
      </c>
      <c r="E29" s="122">
        <f>'[1]Plan za unos u SAP'!I600+'[1]Plan za unos u SAP'!I601+'[1]Plan za unos u SAP'!I602+'[1]Plan za unos u SAP'!I669+'[1]Plan za unos u SAP'!I670+'[1]Plan za unos u SAP'!I671</f>
        <v>0</v>
      </c>
      <c r="F29" s="122">
        <f>'[1]Plan za unos u SAP'!I126+'[1]Plan za unos u SAP'!I127</f>
        <v>0</v>
      </c>
      <c r="G29" s="122">
        <f>'[1]Plan za unos u SAP'!I194+'[1]Plan za unos u SAP'!I195+'[1]Plan za unos u SAP'!I262+'[1]Plan za unos u SAP'!I263</f>
        <v>0</v>
      </c>
      <c r="H29" s="122">
        <f>'[1]Plan za unos u SAP'!I342+'[1]Plan za unos u SAP'!I343+'[1]Plan za unos u SAP'!I344</f>
        <v>0</v>
      </c>
      <c r="I29" s="122">
        <f>'[1]Plan za unos u SAP'!I412+'[1]Plan za unos u SAP'!I413+'[1]Plan za unos u SAP'!I414+'[1]Plan za unos u SAP'!I482+'[1]Plan za unos u SAP'!I483+'[1]Plan za unos u SAP'!I484</f>
        <v>0</v>
      </c>
      <c r="J29" s="122">
        <v>0</v>
      </c>
      <c r="K29" s="122">
        <f>'[1]Plan za unos u SAP'!I745+'[1]Plan za unos u SAP'!I746+'[1]Plan za unos u SAP'!I747</f>
        <v>0</v>
      </c>
      <c r="L29" s="122">
        <f>'[1]Plan za unos u SAP'!I820+'[1]Plan za unos u SAP'!I821+'[1]Plan za unos u SAP'!I822+'[1]Plan za unos u SAP'!I889+'[1]Plan za unos u SAP'!I890+'[1]Plan za unos u SAP'!I891</f>
        <v>0</v>
      </c>
      <c r="M29" s="122">
        <v>0</v>
      </c>
      <c r="N29" s="122">
        <f>'[1]Plan za unos u SAP'!I553</f>
        <v>0</v>
      </c>
      <c r="O29" s="122">
        <v>0</v>
      </c>
      <c r="P29" s="122">
        <v>0</v>
      </c>
      <c r="Q29" s="123">
        <f>'[1]Plan za unos u SAP'!G55+'[1]Plan za unos u SAP'!G56+'[1]Plan za unos u SAP'!G126+'[1]Plan za unos u SAP'!G127+'[1]Plan za unos u SAP'!G194+'[1]Plan za unos u SAP'!G195+'[1]Plan za unos u SAP'!G262+'[1]Plan za unos u SAP'!G263+'[1]Plan za unos u SAP'!G342+'[1]Plan za unos u SAP'!G343+'[1]Plan za unos u SAP'!G344+'[1]Plan za unos u SAP'!G412+'[1]Plan za unos u SAP'!G413+'[1]Plan za unos u SAP'!G414+'[1]Plan za unos u SAP'!G482+'[1]Plan za unos u SAP'!G483+'[1]Plan za unos u SAP'!G484+'[1]Plan za unos u SAP'!G553+'[1]Plan za unos u SAP'!G600+'[1]Plan za unos u SAP'!G601+'[1]Plan za unos u SAP'!G602+'[1]Plan za unos u SAP'!G669+'[1]Plan za unos u SAP'!G670+'[1]Plan za unos u SAP'!G671+'[1]Plan za unos u SAP'!G745+'[1]Plan za unos u SAP'!G746+'[1]Plan za unos u SAP'!G747+'[1]Plan za unos u SAP'!G820+'[1]Plan za unos u SAP'!G821+'[1]Plan za unos u SAP'!G822+'[1]Plan za unos u SAP'!G889+'[1]Plan za unos u SAP'!G890+'[1]Plan za unos u SAP'!G891</f>
        <v>0</v>
      </c>
      <c r="R29" s="123">
        <f>'[1]Plan za unos u SAP'!H55+'[1]Plan za unos u SAP'!H56+'[1]Plan za unos u SAP'!H126+'[1]Plan za unos u SAP'!H127+'[1]Plan za unos u SAP'!H194+'[1]Plan za unos u SAP'!H195+'[1]Plan za unos u SAP'!H262+'[1]Plan za unos u SAP'!H263+'[1]Plan za unos u SAP'!H342+'[1]Plan za unos u SAP'!H343+'[1]Plan za unos u SAP'!H344+'[1]Plan za unos u SAP'!H412+'[1]Plan za unos u SAP'!H413+'[1]Plan za unos u SAP'!H414+'[1]Plan za unos u SAP'!H482+'[1]Plan za unos u SAP'!H483+'[1]Plan za unos u SAP'!H484+'[1]Plan za unos u SAP'!H553+'[1]Plan za unos u SAP'!H600+'[1]Plan za unos u SAP'!H601+'[1]Plan za unos u SAP'!H602+'[1]Plan za unos u SAP'!H669+'[1]Plan za unos u SAP'!H670+'[1]Plan za unos u SAP'!H671+'[1]Plan za unos u SAP'!H745+'[1]Plan za unos u SAP'!H746+'[1]Plan za unos u SAP'!H747+'[1]Plan za unos u SAP'!H820+'[1]Plan za unos u SAP'!H821+'[1]Plan za unos u SAP'!H822+'[1]Plan za unos u SAP'!H889+'[1]Plan za unos u SAP'!H890+'[1]Plan za unos u SAP'!H891</f>
        <v>0</v>
      </c>
      <c r="S29" s="124" t="e">
        <f t="shared" si="2"/>
        <v>#DIV/0!</v>
      </c>
      <c r="U29" s="94"/>
    </row>
    <row r="30" spans="1:21">
      <c r="A30" s="128">
        <v>37</v>
      </c>
      <c r="B30" s="129" t="s">
        <v>630</v>
      </c>
      <c r="C30" s="116">
        <f t="shared" si="5"/>
        <v>40585</v>
      </c>
      <c r="D30" s="130">
        <f t="shared" ref="D30:R30" si="12">SUM(D31:D32)</f>
        <v>3500</v>
      </c>
      <c r="E30" s="130">
        <f t="shared" si="12"/>
        <v>0</v>
      </c>
      <c r="F30" s="130">
        <f t="shared" si="12"/>
        <v>0</v>
      </c>
      <c r="G30" s="130">
        <f t="shared" si="12"/>
        <v>37085</v>
      </c>
      <c r="H30" s="130">
        <f t="shared" si="12"/>
        <v>0</v>
      </c>
      <c r="I30" s="130">
        <f t="shared" si="12"/>
        <v>0</v>
      </c>
      <c r="J30" s="130">
        <f t="shared" si="12"/>
        <v>0</v>
      </c>
      <c r="K30" s="130">
        <f t="shared" si="12"/>
        <v>0</v>
      </c>
      <c r="L30" s="130">
        <f t="shared" si="12"/>
        <v>0</v>
      </c>
      <c r="M30" s="130">
        <f t="shared" si="12"/>
        <v>0</v>
      </c>
      <c r="N30" s="130">
        <f t="shared" si="12"/>
        <v>0</v>
      </c>
      <c r="O30" s="130">
        <f t="shared" si="12"/>
        <v>0</v>
      </c>
      <c r="P30" s="130">
        <f t="shared" si="12"/>
        <v>0</v>
      </c>
      <c r="Q30" s="130">
        <f t="shared" si="12"/>
        <v>0</v>
      </c>
      <c r="R30" s="130">
        <f t="shared" si="12"/>
        <v>40585</v>
      </c>
      <c r="S30" s="119" t="e">
        <f t="shared" si="2"/>
        <v>#DIV/0!</v>
      </c>
      <c r="U30" s="94"/>
    </row>
    <row r="31" spans="1:21">
      <c r="A31" s="127">
        <v>371</v>
      </c>
      <c r="B31" s="126" t="s">
        <v>631</v>
      </c>
      <c r="C31" s="116">
        <f t="shared" si="5"/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3">
        <v>0</v>
      </c>
      <c r="R31" s="123">
        <v>0</v>
      </c>
      <c r="S31" s="124" t="e">
        <f t="shared" si="2"/>
        <v>#DIV/0!</v>
      </c>
      <c r="U31" s="94"/>
    </row>
    <row r="32" spans="1:21">
      <c r="A32" s="127">
        <v>372</v>
      </c>
      <c r="B32" s="131" t="s">
        <v>632</v>
      </c>
      <c r="C32" s="116">
        <f t="shared" si="5"/>
        <v>40585</v>
      </c>
      <c r="D32" s="122">
        <f>'[1]Plan za unos u SAP'!I57+'[1]Plan za unos u SAP'!I84</f>
        <v>3500</v>
      </c>
      <c r="E32" s="122">
        <f>'[1]Plan za unos u SAP'!I603+'[1]Plan za unos u SAP'!I672</f>
        <v>0</v>
      </c>
      <c r="F32" s="122">
        <f>'[1]Plan za unos u SAP'!I128</f>
        <v>0</v>
      </c>
      <c r="G32" s="122">
        <f>'[1]Plan za unos u SAP'!I196+'[1]Plan za unos u SAP'!I264</f>
        <v>37085</v>
      </c>
      <c r="H32" s="122">
        <f>'[1]Plan za unos u SAP'!I298+'[1]Plan za unos u SAP'!I345</f>
        <v>0</v>
      </c>
      <c r="I32" s="122">
        <f>'[1]Plan za unos u SAP'!I415+'[1]Plan za unos u SAP'!I416+'[1]Plan za unos u SAP'!I485</f>
        <v>0</v>
      </c>
      <c r="J32" s="122">
        <v>0</v>
      </c>
      <c r="K32" s="122">
        <f>'[1]Plan za unos u SAP'!I748</f>
        <v>0</v>
      </c>
      <c r="L32" s="122">
        <f>'[1]Plan za unos u SAP'!I823+'[1]Plan za unos u SAP'!I892</f>
        <v>0</v>
      </c>
      <c r="M32" s="122">
        <f>'[1]Plan za unos u SAP'!I543</f>
        <v>0</v>
      </c>
      <c r="N32" s="122">
        <v>0</v>
      </c>
      <c r="O32" s="122">
        <v>0</v>
      </c>
      <c r="P32" s="122">
        <v>0</v>
      </c>
      <c r="Q32" s="123">
        <f>'[1]Plan za unos u SAP'!G57+'[1]Plan za unos u SAP'!G84+'[1]Plan za unos u SAP'!G128+'[1]Plan za unos u SAP'!G196+'[1]Plan za unos u SAP'!G264+'[1]Plan za unos u SAP'!G298+'[1]Plan za unos u SAP'!G345+'[1]Plan za unos u SAP'!G415+'[1]Plan za unos u SAP'!G416+'[1]Plan za unos u SAP'!G485+'[1]Plan za unos u SAP'!G543+'[1]Plan za unos u SAP'!G603+'[1]Plan za unos u SAP'!G672+'[1]Plan za unos u SAP'!G748+'[1]Plan za unos u SAP'!G823+'[1]Plan za unos u SAP'!G892</f>
        <v>0</v>
      </c>
      <c r="R32" s="123">
        <f>'[1]Plan za unos u SAP'!H57+'[1]Plan za unos u SAP'!H84+'[1]Plan za unos u SAP'!H128+'[1]Plan za unos u SAP'!H196+'[1]Plan za unos u SAP'!H264+'[1]Plan za unos u SAP'!H298+'[1]Plan za unos u SAP'!H345+'[1]Plan za unos u SAP'!H415+'[1]Plan za unos u SAP'!H416+'[1]Plan za unos u SAP'!H485+'[1]Plan za unos u SAP'!H543+'[1]Plan za unos u SAP'!H603+'[1]Plan za unos u SAP'!H672+'[1]Plan za unos u SAP'!H748+'[1]Plan za unos u SAP'!H823+'[1]Plan za unos u SAP'!H892</f>
        <v>40585</v>
      </c>
      <c r="S32" s="124" t="e">
        <f t="shared" si="2"/>
        <v>#DIV/0!</v>
      </c>
      <c r="U32" s="94"/>
    </row>
    <row r="33" spans="1:21">
      <c r="A33" s="128">
        <v>38</v>
      </c>
      <c r="B33" s="129" t="s">
        <v>633</v>
      </c>
      <c r="C33" s="116">
        <f t="shared" si="5"/>
        <v>0</v>
      </c>
      <c r="D33" s="130">
        <f t="shared" ref="D33:R33" si="13">SUM(D34:D37)</f>
        <v>0</v>
      </c>
      <c r="E33" s="130">
        <f t="shared" si="13"/>
        <v>0</v>
      </c>
      <c r="F33" s="130">
        <f t="shared" si="13"/>
        <v>0</v>
      </c>
      <c r="G33" s="130">
        <f t="shared" si="13"/>
        <v>0</v>
      </c>
      <c r="H33" s="130">
        <f t="shared" si="13"/>
        <v>0</v>
      </c>
      <c r="I33" s="130">
        <f t="shared" si="13"/>
        <v>0</v>
      </c>
      <c r="J33" s="130">
        <f t="shared" ref="J33" si="14">SUM(J34:J37)</f>
        <v>0</v>
      </c>
      <c r="K33" s="130">
        <f t="shared" si="13"/>
        <v>0</v>
      </c>
      <c r="L33" s="130">
        <f t="shared" si="13"/>
        <v>0</v>
      </c>
      <c r="M33" s="130">
        <f t="shared" si="13"/>
        <v>0</v>
      </c>
      <c r="N33" s="130">
        <f t="shared" si="13"/>
        <v>0</v>
      </c>
      <c r="O33" s="130">
        <f t="shared" si="13"/>
        <v>0</v>
      </c>
      <c r="P33" s="130">
        <f t="shared" si="13"/>
        <v>0</v>
      </c>
      <c r="Q33" s="130">
        <f t="shared" si="13"/>
        <v>0</v>
      </c>
      <c r="R33" s="130">
        <f t="shared" si="13"/>
        <v>0</v>
      </c>
      <c r="S33" s="119" t="e">
        <f t="shared" si="2"/>
        <v>#DIV/0!</v>
      </c>
      <c r="U33" s="94"/>
    </row>
    <row r="34" spans="1:21">
      <c r="A34" s="125">
        <v>381</v>
      </c>
      <c r="B34" s="126" t="s">
        <v>634</v>
      </c>
      <c r="C34" s="116">
        <f t="shared" si="5"/>
        <v>0</v>
      </c>
      <c r="D34" s="122">
        <f>'[1]Plan za unos u SAP'!I58</f>
        <v>0</v>
      </c>
      <c r="E34" s="122">
        <f>'[1]Plan za unos u SAP'!I604+'[1]Plan za unos u SAP'!I673</f>
        <v>0</v>
      </c>
      <c r="F34" s="122">
        <f>'[1]Plan za unos u SAP'!I129</f>
        <v>0</v>
      </c>
      <c r="G34" s="122">
        <f>'[1]Plan za unos u SAP'!I197+'[1]Plan za unos u SAP'!I265+'[1]Plan za unos u SAP'!I266</f>
        <v>0</v>
      </c>
      <c r="H34" s="122">
        <f>'[1]Plan za unos u SAP'!I299+'[1]Plan za unos u SAP'!I346</f>
        <v>0</v>
      </c>
      <c r="I34" s="122">
        <f>'[1]Plan za unos u SAP'!I417+'[1]Plan za unos u SAP'!I486</f>
        <v>0</v>
      </c>
      <c r="J34" s="122">
        <v>0</v>
      </c>
      <c r="K34" s="122">
        <f>'[1]Plan za unos u SAP'!I749</f>
        <v>0</v>
      </c>
      <c r="L34" s="122">
        <f>'[1]Plan za unos u SAP'!I824+'[1]Plan za unos u SAP'!I893</f>
        <v>0</v>
      </c>
      <c r="M34" s="122">
        <v>0</v>
      </c>
      <c r="N34" s="122">
        <v>0</v>
      </c>
      <c r="O34" s="122">
        <v>0</v>
      </c>
      <c r="P34" s="122">
        <v>0</v>
      </c>
      <c r="Q34" s="123">
        <f>'[1]Plan za unos u SAP'!G58+'[1]Plan za unos u SAP'!G129+'[1]Plan za unos u SAP'!G197+'[1]Plan za unos u SAP'!G265+'[1]Plan za unos u SAP'!G266+'[1]Plan za unos u SAP'!G299+'[1]Plan za unos u SAP'!G346+'[1]Plan za unos u SAP'!G417+'[1]Plan za unos u SAP'!G486+'[1]Plan za unos u SAP'!G604+'[1]Plan za unos u SAP'!G673+'[1]Plan za unos u SAP'!G749+'[1]Plan za unos u SAP'!G824+'[1]Plan za unos u SAP'!G893</f>
        <v>0</v>
      </c>
      <c r="R34" s="123">
        <f>'[1]Plan za unos u SAP'!H58+'[1]Plan za unos u SAP'!H129+'[1]Plan za unos u SAP'!H197+'[1]Plan za unos u SAP'!H265+'[1]Plan za unos u SAP'!H266+'[1]Plan za unos u SAP'!H299+'[1]Plan za unos u SAP'!H346+'[1]Plan za unos u SAP'!H417+'[1]Plan za unos u SAP'!H486+'[1]Plan za unos u SAP'!H604+'[1]Plan za unos u SAP'!H673+'[1]Plan za unos u SAP'!H749+'[1]Plan za unos u SAP'!H824+'[1]Plan za unos u SAP'!H893</f>
        <v>0</v>
      </c>
      <c r="S34" s="124" t="e">
        <f t="shared" si="2"/>
        <v>#DIV/0!</v>
      </c>
      <c r="U34" s="94"/>
    </row>
    <row r="35" spans="1:21">
      <c r="A35" s="125">
        <v>382</v>
      </c>
      <c r="B35" s="126" t="s">
        <v>635</v>
      </c>
      <c r="C35" s="116">
        <f t="shared" si="5"/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3">
        <v>0</v>
      </c>
      <c r="R35" s="123">
        <v>0</v>
      </c>
      <c r="S35" s="124" t="e">
        <f t="shared" si="2"/>
        <v>#DIV/0!</v>
      </c>
      <c r="U35" s="94"/>
    </row>
    <row r="36" spans="1:21">
      <c r="A36" s="127">
        <v>383</v>
      </c>
      <c r="B36" s="126" t="s">
        <v>636</v>
      </c>
      <c r="C36" s="116">
        <f t="shared" si="5"/>
        <v>0</v>
      </c>
      <c r="D36" s="122">
        <f>'[1]Plan za unos u SAP'!I59</f>
        <v>0</v>
      </c>
      <c r="E36" s="122">
        <f>'[1]Plan za unos u SAP'!I605+'[1]Plan za unos u SAP'!I674</f>
        <v>0</v>
      </c>
      <c r="F36" s="122">
        <f>'[1]Plan za unos u SAP'!I130</f>
        <v>0</v>
      </c>
      <c r="G36" s="122">
        <f>'[1]Plan za unos u SAP'!I198+'[1]Plan za unos u SAP'!I267</f>
        <v>0</v>
      </c>
      <c r="H36" s="122">
        <f>'[1]Plan za unos u SAP'!I347</f>
        <v>0</v>
      </c>
      <c r="I36" s="122">
        <f>'[1]Plan za unos u SAP'!I418+'[1]Plan za unos u SAP'!I487</f>
        <v>0</v>
      </c>
      <c r="J36" s="122">
        <v>0</v>
      </c>
      <c r="K36" s="122">
        <f>'[1]Plan za unos u SAP'!I750</f>
        <v>0</v>
      </c>
      <c r="L36" s="122">
        <f>'[1]Plan za unos u SAP'!I825+'[1]Plan za unos u SAP'!I894</f>
        <v>0</v>
      </c>
      <c r="M36" s="122">
        <v>0</v>
      </c>
      <c r="N36" s="122">
        <v>0</v>
      </c>
      <c r="O36" s="122">
        <v>0</v>
      </c>
      <c r="P36" s="122">
        <v>0</v>
      </c>
      <c r="Q36" s="123">
        <f>'[1]Plan za unos u SAP'!G59+'[1]Plan za unos u SAP'!G130+'[1]Plan za unos u SAP'!G198+'[1]Plan za unos u SAP'!G267+'[1]Plan za unos u SAP'!G347+'[1]Plan za unos u SAP'!G418+'[1]Plan za unos u SAP'!G487+'[1]Plan za unos u SAP'!G605+'[1]Plan za unos u SAP'!G674+'[1]Plan za unos u SAP'!G750+'[1]Plan za unos u SAP'!G825+'[1]Plan za unos u SAP'!G894</f>
        <v>0</v>
      </c>
      <c r="R36" s="123">
        <f>'[1]Plan za unos u SAP'!H59+'[1]Plan za unos u SAP'!H130+'[1]Plan za unos u SAP'!H198+'[1]Plan za unos u SAP'!H267+'[1]Plan za unos u SAP'!H347+'[1]Plan za unos u SAP'!H418+'[1]Plan za unos u SAP'!H487+'[1]Plan za unos u SAP'!H605+'[1]Plan za unos u SAP'!H674+'[1]Plan za unos u SAP'!H750+'[1]Plan za unos u SAP'!H825+'[1]Plan za unos u SAP'!H894</f>
        <v>0</v>
      </c>
      <c r="S36" s="124" t="e">
        <f t="shared" si="2"/>
        <v>#DIV/0!</v>
      </c>
      <c r="U36" s="94"/>
    </row>
    <row r="37" spans="1:21">
      <c r="A37" s="127">
        <v>386</v>
      </c>
      <c r="B37" s="131" t="s">
        <v>637</v>
      </c>
      <c r="C37" s="116">
        <f t="shared" si="5"/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2">
        <v>0</v>
      </c>
      <c r="O37" s="122">
        <v>0</v>
      </c>
      <c r="P37" s="122">
        <v>0</v>
      </c>
      <c r="Q37" s="123">
        <v>0</v>
      </c>
      <c r="R37" s="123">
        <v>0</v>
      </c>
      <c r="S37" s="124" t="e">
        <f t="shared" si="2"/>
        <v>#DIV/0!</v>
      </c>
      <c r="U37" s="94"/>
    </row>
    <row r="38" spans="1:21">
      <c r="A38" s="135">
        <v>4</v>
      </c>
      <c r="B38" s="136" t="s">
        <v>638</v>
      </c>
      <c r="C38" s="137">
        <f>SUM(D38:P38)</f>
        <v>836743</v>
      </c>
      <c r="D38" s="137">
        <f t="shared" ref="D38:R38" si="15">D42+D49+D51+D53+D39</f>
        <v>25400</v>
      </c>
      <c r="E38" s="137">
        <f t="shared" si="15"/>
        <v>0</v>
      </c>
      <c r="F38" s="137">
        <f t="shared" si="15"/>
        <v>0</v>
      </c>
      <c r="G38" s="137">
        <f t="shared" si="15"/>
        <v>761343</v>
      </c>
      <c r="H38" s="137">
        <f t="shared" si="15"/>
        <v>0</v>
      </c>
      <c r="I38" s="137">
        <f t="shared" si="15"/>
        <v>50000</v>
      </c>
      <c r="J38" s="137">
        <f t="shared" si="15"/>
        <v>0</v>
      </c>
      <c r="K38" s="137">
        <f t="shared" si="15"/>
        <v>0</v>
      </c>
      <c r="L38" s="137">
        <f t="shared" si="15"/>
        <v>0</v>
      </c>
      <c r="M38" s="137">
        <f t="shared" si="15"/>
        <v>0</v>
      </c>
      <c r="N38" s="137">
        <f t="shared" si="15"/>
        <v>0</v>
      </c>
      <c r="O38" s="137">
        <f t="shared" si="15"/>
        <v>0</v>
      </c>
      <c r="P38" s="137">
        <f t="shared" si="15"/>
        <v>0</v>
      </c>
      <c r="Q38" s="137">
        <f t="shared" si="15"/>
        <v>533945</v>
      </c>
      <c r="R38" s="137">
        <f t="shared" si="15"/>
        <v>720871</v>
      </c>
      <c r="S38" s="113">
        <f t="shared" si="2"/>
        <v>156.70958619333453</v>
      </c>
      <c r="U38" s="94"/>
    </row>
    <row r="39" spans="1:21">
      <c r="A39" s="114">
        <v>41</v>
      </c>
      <c r="B39" s="115" t="s">
        <v>639</v>
      </c>
      <c r="C39" s="130">
        <f>SUM(D39:P39)</f>
        <v>7300</v>
      </c>
      <c r="D39" s="117">
        <f t="shared" ref="D39:O39" si="16">SUM(D40:D41)</f>
        <v>0</v>
      </c>
      <c r="E39" s="117">
        <f t="shared" si="16"/>
        <v>0</v>
      </c>
      <c r="F39" s="117">
        <f t="shared" si="16"/>
        <v>0</v>
      </c>
      <c r="G39" s="117">
        <f t="shared" si="16"/>
        <v>7300</v>
      </c>
      <c r="H39" s="117">
        <f t="shared" si="16"/>
        <v>0</v>
      </c>
      <c r="I39" s="117">
        <f t="shared" si="16"/>
        <v>0</v>
      </c>
      <c r="J39" s="117">
        <f t="shared" ref="J39" si="17">SUM(J40:J41)</f>
        <v>0</v>
      </c>
      <c r="K39" s="117">
        <f t="shared" si="16"/>
        <v>0</v>
      </c>
      <c r="L39" s="117">
        <f t="shared" si="16"/>
        <v>0</v>
      </c>
      <c r="M39" s="117">
        <f t="shared" si="16"/>
        <v>0</v>
      </c>
      <c r="N39" s="117">
        <f t="shared" si="16"/>
        <v>0</v>
      </c>
      <c r="O39" s="117">
        <f t="shared" si="16"/>
        <v>0</v>
      </c>
      <c r="P39" s="117">
        <f>SUM(P40:P41)</f>
        <v>0</v>
      </c>
      <c r="Q39" s="117">
        <f t="shared" ref="Q39:R39" si="18">SUM(Q40:Q41)</f>
        <v>0</v>
      </c>
      <c r="R39" s="117">
        <f t="shared" si="18"/>
        <v>7300</v>
      </c>
      <c r="S39" s="119" t="e">
        <f t="shared" si="2"/>
        <v>#DIV/0!</v>
      </c>
      <c r="U39" s="94"/>
    </row>
    <row r="40" spans="1:21">
      <c r="A40" s="120">
        <v>411</v>
      </c>
      <c r="B40" s="120" t="s">
        <v>640</v>
      </c>
      <c r="C40" s="130">
        <f t="shared" ref="C40:C57" si="19">SUM(D40:P40)</f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3">
        <v>0</v>
      </c>
      <c r="R40" s="123">
        <v>0</v>
      </c>
      <c r="S40" s="124" t="e">
        <f t="shared" si="2"/>
        <v>#DIV/0!</v>
      </c>
      <c r="U40" s="94"/>
    </row>
    <row r="41" spans="1:21">
      <c r="A41" s="125">
        <v>412</v>
      </c>
      <c r="B41" s="126" t="s">
        <v>641</v>
      </c>
      <c r="C41" s="130">
        <f t="shared" si="19"/>
        <v>7300</v>
      </c>
      <c r="D41" s="122">
        <f>'[1]Plan za unos u SAP'!I60+'[1]Plan za unos u SAP'!I61+'[1]Plan za unos u SAP'!I62</f>
        <v>0</v>
      </c>
      <c r="E41" s="122">
        <f>'[1]Plan za unos u SAP'!I606+'[1]Plan za unos u SAP'!I607+'[1]Plan za unos u SAP'!I608+'[1]Plan za unos u SAP'!I675+'[1]Plan za unos u SAP'!I676+'[1]Plan za unos u SAP'!I677</f>
        <v>0</v>
      </c>
      <c r="F41" s="122">
        <f>'[1]Plan za unos u SAP'!I131+'[1]Plan za unos u SAP'!I132+'[1]Plan za unos u SAP'!I133</f>
        <v>0</v>
      </c>
      <c r="G41" s="122">
        <f>'Plan za unos u SAP'!I102</f>
        <v>7300</v>
      </c>
      <c r="H41" s="122">
        <f>'[1]Plan za unos u SAP'!I348+'[1]Plan za unos u SAP'!I349+'[1]Plan za unos u SAP'!I350</f>
        <v>0</v>
      </c>
      <c r="I41" s="122">
        <f>'[1]Plan za unos u SAP'!I419+'[1]Plan za unos u SAP'!I420+'[1]Plan za unos u SAP'!I421+'[1]Plan za unos u SAP'!I488+'[1]Plan za unos u SAP'!I489+'[1]Plan za unos u SAP'!I490</f>
        <v>0</v>
      </c>
      <c r="J41" s="122">
        <v>0</v>
      </c>
      <c r="K41" s="122">
        <f>'[1]Plan za unos u SAP'!I751+'[1]Plan za unos u SAP'!I752+'[1]Plan za unos u SAP'!I753</f>
        <v>0</v>
      </c>
      <c r="L41" s="122">
        <f>'[1]Plan za unos u SAP'!I826+'[1]Plan za unos u SAP'!I827+'[1]Plan za unos u SAP'!I828+'[1]Plan za unos u SAP'!I895+'[1]Plan za unos u SAP'!I896+'[1]Plan za unos u SAP'!I897</f>
        <v>0</v>
      </c>
      <c r="M41" s="122">
        <v>0</v>
      </c>
      <c r="N41" s="122">
        <v>0</v>
      </c>
      <c r="O41" s="122">
        <v>0</v>
      </c>
      <c r="P41" s="122">
        <v>0</v>
      </c>
      <c r="Q41" s="123">
        <f>'[1]Plan za unos u SAP'!G60+'[1]Plan za unos u SAP'!G61+'[1]Plan za unos u SAP'!G62+'[1]Plan za unos u SAP'!G131+'[1]Plan za unos u SAP'!G132+'[1]Plan za unos u SAP'!G133+'[1]Plan za unos u SAP'!G199+'[1]Plan za unos u SAP'!G200+'[1]Plan za unos u SAP'!G201+'[1]Plan za unos u SAP'!G268+'[1]Plan za unos u SAP'!G269+'[1]Plan za unos u SAP'!G270+'[1]Plan za unos u SAP'!G348+'[1]Plan za unos u SAP'!G349+'[1]Plan za unos u SAP'!G350+'[1]Plan za unos u SAP'!G419+'[1]Plan za unos u SAP'!G420+'[1]Plan za unos u SAP'!G421+'[1]Plan za unos u SAP'!G488+'[1]Plan za unos u SAP'!G489+'[1]Plan za unos u SAP'!G490+'[1]Plan za unos u SAP'!G606+'[1]Plan za unos u SAP'!G607+'[1]Plan za unos u SAP'!G608+'[1]Plan za unos u SAP'!G675+'[1]Plan za unos u SAP'!G676+'[1]Plan za unos u SAP'!G677+'[1]Plan za unos u SAP'!G751+'[1]Plan za unos u SAP'!G752+'[1]Plan za unos u SAP'!G753+'[1]Plan za unos u SAP'!G826+'[1]Plan za unos u SAP'!G827+'[1]Plan za unos u SAP'!G828+'[1]Plan za unos u SAP'!G895+'[1]Plan za unos u SAP'!G896+'[1]Plan za unos u SAP'!G897</f>
        <v>0</v>
      </c>
      <c r="R41" s="123">
        <f>'[1]Plan za unos u SAP'!H60+'[1]Plan za unos u SAP'!H61+'[1]Plan za unos u SAP'!H62+'[1]Plan za unos u SAP'!H131+'[1]Plan za unos u SAP'!H132+'[1]Plan za unos u SAP'!H133+'[1]Plan za unos u SAP'!H199+'[1]Plan za unos u SAP'!H200+'[1]Plan za unos u SAP'!H201+'[1]Plan za unos u SAP'!H268+'[1]Plan za unos u SAP'!H269+'[1]Plan za unos u SAP'!H270+'[1]Plan za unos u SAP'!H348+'[1]Plan za unos u SAP'!H349+'[1]Plan za unos u SAP'!H350+'[1]Plan za unos u SAP'!H419+'[1]Plan za unos u SAP'!H420+'[1]Plan za unos u SAP'!H421+'[1]Plan za unos u SAP'!H488+'[1]Plan za unos u SAP'!H489+'[1]Plan za unos u SAP'!H490+'[1]Plan za unos u SAP'!H606+'[1]Plan za unos u SAP'!H607+'[1]Plan za unos u SAP'!H608+'[1]Plan za unos u SAP'!H675+'[1]Plan za unos u SAP'!H676+'[1]Plan za unos u SAP'!H677+'[1]Plan za unos u SAP'!H751+'[1]Plan za unos u SAP'!H752+'[1]Plan za unos u SAP'!H753+'[1]Plan za unos u SAP'!H826+'[1]Plan za unos u SAP'!H827+'[1]Plan za unos u SAP'!H828+'[1]Plan za unos u SAP'!H895+'[1]Plan za unos u SAP'!H896+'[1]Plan za unos u SAP'!H897</f>
        <v>7300</v>
      </c>
      <c r="S41" s="124" t="e">
        <f t="shared" si="2"/>
        <v>#DIV/0!</v>
      </c>
      <c r="U41" s="94"/>
    </row>
    <row r="42" spans="1:21">
      <c r="A42" s="128">
        <v>42</v>
      </c>
      <c r="B42" s="129" t="s">
        <v>642</v>
      </c>
      <c r="C42" s="130">
        <f t="shared" si="19"/>
        <v>829443</v>
      </c>
      <c r="D42" s="130">
        <f t="shared" ref="D42:R42" si="20">SUM(D43:D48)</f>
        <v>25400</v>
      </c>
      <c r="E42" s="130">
        <f t="shared" si="20"/>
        <v>0</v>
      </c>
      <c r="F42" s="130">
        <f t="shared" si="20"/>
        <v>0</v>
      </c>
      <c r="G42" s="130">
        <f t="shared" si="20"/>
        <v>754043</v>
      </c>
      <c r="H42" s="130">
        <f t="shared" si="20"/>
        <v>0</v>
      </c>
      <c r="I42" s="130">
        <f t="shared" si="20"/>
        <v>50000</v>
      </c>
      <c r="J42" s="130">
        <f t="shared" ref="J42" si="21">SUM(J43:J48)</f>
        <v>0</v>
      </c>
      <c r="K42" s="130">
        <f t="shared" si="20"/>
        <v>0</v>
      </c>
      <c r="L42" s="130">
        <f t="shared" si="20"/>
        <v>0</v>
      </c>
      <c r="M42" s="130">
        <f t="shared" si="20"/>
        <v>0</v>
      </c>
      <c r="N42" s="130">
        <f t="shared" si="20"/>
        <v>0</v>
      </c>
      <c r="O42" s="130">
        <f t="shared" si="20"/>
        <v>0</v>
      </c>
      <c r="P42" s="130">
        <f t="shared" si="20"/>
        <v>0</v>
      </c>
      <c r="Q42" s="130">
        <f t="shared" si="20"/>
        <v>533945</v>
      </c>
      <c r="R42" s="130">
        <f t="shared" si="20"/>
        <v>713571</v>
      </c>
      <c r="S42" s="119">
        <f t="shared" si="2"/>
        <v>155.34240418020582</v>
      </c>
      <c r="U42" s="94"/>
    </row>
    <row r="43" spans="1:21">
      <c r="A43" s="125">
        <v>421</v>
      </c>
      <c r="B43" s="126" t="s">
        <v>643</v>
      </c>
      <c r="C43" s="130">
        <f t="shared" si="19"/>
        <v>10550</v>
      </c>
      <c r="D43" s="122">
        <f>'[1]Plan za unos u SAP'!I63+'[1]Plan za unos u SAP'!I64+'[1]Plan za unos u SAP'!I65</f>
        <v>0</v>
      </c>
      <c r="E43" s="122">
        <f>'[1]Plan za unos u SAP'!I609+'[1]Plan za unos u SAP'!I610+'[1]Plan za unos u SAP'!I611+'[1]Plan za unos u SAP'!I678+'[1]Plan za unos u SAP'!I679+'[1]Plan za unos u SAP'!I680+'[1]Plan za unos u SAP'!I702</f>
        <v>0</v>
      </c>
      <c r="F43" s="122">
        <f>'[1]Plan za unos u SAP'!I134+'[1]Plan za unos u SAP'!I135+'[1]Plan za unos u SAP'!I136</f>
        <v>0</v>
      </c>
      <c r="G43" s="122">
        <f>'Plan za unos u SAP'!I103</f>
        <v>10550</v>
      </c>
      <c r="H43" s="122">
        <f>'[1]Plan za unos u SAP'!I351+'[1]Plan za unos u SAP'!I352+'[1]Plan za unos u SAP'!I353</f>
        <v>0</v>
      </c>
      <c r="I43" s="122">
        <f>'[1]Plan za unos u SAP'!I422+'[1]Plan za unos u SAP'!I423+'[1]Plan za unos u SAP'!I424+'[1]Plan za unos u SAP'!I491+'[1]Plan za unos u SAP'!I492+'[1]Plan za unos u SAP'!I493</f>
        <v>0</v>
      </c>
      <c r="J43" s="122">
        <v>0</v>
      </c>
      <c r="K43" s="122">
        <f>'[1]Plan za unos u SAP'!I754+'[1]Plan za unos u SAP'!I755+'[1]Plan za unos u SAP'!I756</f>
        <v>0</v>
      </c>
      <c r="L43" s="122">
        <f>'[1]Plan za unos u SAP'!I778+'[1]Plan za unos u SAP'!I829+'[1]Plan za unos u SAP'!I830+'[1]Plan za unos u SAP'!I831+'[1]Plan za unos u SAP'!I898+'[1]Plan za unos u SAP'!I899+'[1]Plan za unos u SAP'!I900</f>
        <v>0</v>
      </c>
      <c r="M43" s="122">
        <v>0</v>
      </c>
      <c r="N43" s="122">
        <v>0</v>
      </c>
      <c r="O43" s="122">
        <v>0</v>
      </c>
      <c r="P43" s="122">
        <v>0</v>
      </c>
      <c r="Q43" s="123">
        <f>'[1]Plan za unos u SAP'!G63+'[1]Plan za unos u SAP'!G64+'[1]Plan za unos u SAP'!G65+'[1]Plan za unos u SAP'!G134+'[1]Plan za unos u SAP'!G135+'[1]Plan za unos u SAP'!G136+'[1]Plan za unos u SAP'!G202+'[1]Plan za unos u SAP'!G203+'[1]Plan za unos u SAP'!G204+'[1]Plan za unos u SAP'!G271+'[1]Plan za unos u SAP'!G272+'[1]Plan za unos u SAP'!G273+'[1]Plan za unos u SAP'!G351+'[1]Plan za unos u SAP'!G352+'[1]Plan za unos u SAP'!G353+'[1]Plan za unos u SAP'!G422+'[1]Plan za unos u SAP'!G423+'[1]Plan za unos u SAP'!G424+'[1]Plan za unos u SAP'!G491+'[1]Plan za unos u SAP'!G492+'[1]Plan za unos u SAP'!G493+'[1]Plan za unos u SAP'!G609+'[1]Plan za unos u SAP'!G610+'[1]Plan za unos u SAP'!G611+'[1]Plan za unos u SAP'!G678+'[1]Plan za unos u SAP'!G679+'[1]Plan za unos u SAP'!G680+'[1]Plan za unos u SAP'!G702+'[1]Plan za unos u SAP'!G754+'[1]Plan za unos u SAP'!G755+'[1]Plan za unos u SAP'!G756+'[1]Plan za unos u SAP'!G778+'[1]Plan za unos u SAP'!G829+'[1]Plan za unos u SAP'!G830+'[1]Plan za unos u SAP'!G831+'[1]Plan za unos u SAP'!G898+'[1]Plan za unos u SAP'!G899+'[1]Plan za unos u SAP'!G900</f>
        <v>0</v>
      </c>
      <c r="R43" s="123">
        <f>'[1]Plan za unos u SAP'!H63+'[1]Plan za unos u SAP'!H64+'[1]Plan za unos u SAP'!H65+'[1]Plan za unos u SAP'!H134+'[1]Plan za unos u SAP'!H135+'[1]Plan za unos u SAP'!H136+'[1]Plan za unos u SAP'!H202+'[1]Plan za unos u SAP'!H203+'[1]Plan za unos u SAP'!H204+'[1]Plan za unos u SAP'!H271+'[1]Plan za unos u SAP'!H272+'[1]Plan za unos u SAP'!H273+'[1]Plan za unos u SAP'!H351+'[1]Plan za unos u SAP'!H352+'[1]Plan za unos u SAP'!H353+'[1]Plan za unos u SAP'!H422+'[1]Plan za unos u SAP'!H423+'[1]Plan za unos u SAP'!H424+'[1]Plan za unos u SAP'!H491+'[1]Plan za unos u SAP'!H492+'[1]Plan za unos u SAP'!H493+'[1]Plan za unos u SAP'!H609+'[1]Plan za unos u SAP'!H610+'[1]Plan za unos u SAP'!H611+'[1]Plan za unos u SAP'!H678+'[1]Plan za unos u SAP'!H679+'[1]Plan za unos u SAP'!H680+'[1]Plan za unos u SAP'!H702+'[1]Plan za unos u SAP'!H754+'[1]Plan za unos u SAP'!H755+'[1]Plan za unos u SAP'!H756+'[1]Plan za unos u SAP'!H778+'[1]Plan za unos u SAP'!H829+'[1]Plan za unos u SAP'!H830+'[1]Plan za unos u SAP'!H831+'[1]Plan za unos u SAP'!H898+'[1]Plan za unos u SAP'!H899+'[1]Plan za unos u SAP'!H900</f>
        <v>10550</v>
      </c>
      <c r="S43" s="124" t="e">
        <f t="shared" si="2"/>
        <v>#DIV/0!</v>
      </c>
      <c r="U43" s="94"/>
    </row>
    <row r="44" spans="1:21">
      <c r="A44" s="125">
        <v>422</v>
      </c>
      <c r="B44" s="126" t="s">
        <v>644</v>
      </c>
      <c r="C44" s="130">
        <f t="shared" si="19"/>
        <v>726894</v>
      </c>
      <c r="D44" s="122">
        <f>'[1]Plan za unos u SAP'!I66+'[1]Plan za unos u SAP'!I67+'[1]Plan za unos u SAP'!I68+'[1]Plan za unos u SAP'!I69+'[1]Plan za unos u SAP'!I70+'[1]Plan za unos u SAP'!I71+'[1]Plan za unos u SAP'!I72</f>
        <v>0</v>
      </c>
      <c r="E44" s="122">
        <f>'[1]Plan za unos u SAP'!I612+'[1]Plan za unos u SAP'!I613+'[1]Plan za unos u SAP'!I614+'[1]Plan za unos u SAP'!I615+'[1]Plan za unos u SAP'!I616+'[1]Plan za unos u SAP'!I617+'[1]Plan za unos u SAP'!I618+'[1]Plan za unos u SAP'!I681+'[1]Plan za unos u SAP'!I682+'[1]Plan za unos u SAP'!I683+'[1]Plan za unos u SAP'!I684+'[1]Plan za unos u SAP'!I685+'[1]Plan za unos u SAP'!I686+'[1]Plan za unos u SAP'!I687</f>
        <v>0</v>
      </c>
      <c r="F44" s="122">
        <f>'[1]Plan za unos u SAP'!I137+'[1]Plan za unos u SAP'!I138+'[1]Plan za unos u SAP'!I139+'[1]Plan za unos u SAP'!I140+'[1]Plan za unos u SAP'!I141+'[1]Plan za unos u SAP'!I142+'[1]Plan za unos u SAP'!I143</f>
        <v>0</v>
      </c>
      <c r="G44" s="122">
        <f>'Plan za unos u SAP'!I104+'Plan za unos u SAP'!I105+'Plan za unos u SAP'!I106+'Plan za unos u SAP'!I107+'Plan za unos u SAP'!I108+'Plan za unos u SAP'!I109</f>
        <v>676894</v>
      </c>
      <c r="H44" s="122">
        <f>'[1]Plan za unos u SAP'!I354+'[1]Plan za unos u SAP'!I355+'[1]Plan za unos u SAP'!I356+'[1]Plan za unos u SAP'!I357+'[1]Plan za unos u SAP'!I358+'[1]Plan za unos u SAP'!I359+'[1]Plan za unos u SAP'!I360</f>
        <v>0</v>
      </c>
      <c r="I44" s="122">
        <f>'[1]Plan za unos u SAP'!I425+'[1]Plan za unos u SAP'!I426+'[1]Plan za unos u SAP'!I427+'[1]Plan za unos u SAP'!I428+'[1]Plan za unos u SAP'!I429+'[1]Plan za unos u SAP'!I430+'[1]Plan za unos u SAP'!I431+'[1]Plan za unos u SAP'!I494+'[1]Plan za unos u SAP'!I495+'[1]Plan za unos u SAP'!I496+'[1]Plan za unos u SAP'!I497+'[1]Plan za unos u SAP'!I498+'[1]Plan za unos u SAP'!I499+'[1]Plan za unos u SAP'!I500</f>
        <v>50000</v>
      </c>
      <c r="J44" s="122">
        <v>0</v>
      </c>
      <c r="K44" s="122">
        <f>'[1]Plan za unos u SAP'!I757+'[1]Plan za unos u SAP'!I758+'[1]Plan za unos u SAP'!I759+'[1]Plan za unos u SAP'!I760+'[1]Plan za unos u SAP'!I761+'[1]Plan za unos u SAP'!I762+'[1]Plan za unos u SAP'!I763</f>
        <v>0</v>
      </c>
      <c r="L44" s="122">
        <f>'[1]Plan za unos u SAP'!I832+'[1]Plan za unos u SAP'!I833+'[1]Plan za unos u SAP'!I834+'[1]Plan za unos u SAP'!I835+'[1]Plan za unos u SAP'!I836+'[1]Plan za unos u SAP'!I837+'[1]Plan za unos u SAP'!I838+'[1]Plan za unos u SAP'!I901+'[1]Plan za unos u SAP'!I902+'[1]Plan za unos u SAP'!I903+'[1]Plan za unos u SAP'!I904+'[1]Plan za unos u SAP'!I905+'[1]Plan za unos u SAP'!I906+'[1]Plan za unos u SAP'!I907</f>
        <v>0</v>
      </c>
      <c r="M44" s="122">
        <f>'[1]Plan za unos u SAP'!I518+'[1]Plan za unos u SAP'!I544+'[1]Plan za unos u SAP'!I545+'[1]Plan za unos u SAP'!I546</f>
        <v>0</v>
      </c>
      <c r="N44" s="122">
        <v>0</v>
      </c>
      <c r="O44" s="122">
        <f>'[1]Plan za unos u SAP'!I556</f>
        <v>0</v>
      </c>
      <c r="P44" s="122">
        <v>0</v>
      </c>
      <c r="Q44" s="123">
        <f>'[1]Plan za unos u SAP'!G66+'[1]Plan za unos u SAP'!G67+'[1]Plan za unos u SAP'!G68+'[1]Plan za unos u SAP'!G69+'[1]Plan za unos u SAP'!G70+'[1]Plan za unos u SAP'!G71+'[1]Plan za unos u SAP'!G72+'[1]Plan za unos u SAP'!G137+'[1]Plan za unos u SAP'!G138+'[1]Plan za unos u SAP'!G139+'[1]Plan za unos u SAP'!G140+'[1]Plan za unos u SAP'!G141+'[1]Plan za unos u SAP'!G142+'[1]Plan za unos u SAP'!G143+'[1]Plan za unos u SAP'!G205+'[1]Plan za unos u SAP'!G206+'[1]Plan za unos u SAP'!G207+'[1]Plan za unos u SAP'!G208+'[1]Plan za unos u SAP'!G209+'[1]Plan za unos u SAP'!G210+'[1]Plan za unos u SAP'!G211+'[1]Plan za unos u SAP'!G274+'[1]Plan za unos u SAP'!G275+'[1]Plan za unos u SAP'!G276+'[1]Plan za unos u SAP'!G277+'[1]Plan za unos u SAP'!G278+'[1]Plan za unos u SAP'!G279+'[1]Plan za unos u SAP'!G280+'[1]Plan za unos u SAP'!G354+'[1]Plan za unos u SAP'!G355+'[1]Plan za unos u SAP'!G356+'[1]Plan za unos u SAP'!G357+'[1]Plan za unos u SAP'!G358+'[1]Plan za unos u SAP'!G359+'[1]Plan za unos u SAP'!G360+'[1]Plan za unos u SAP'!G425+'[1]Plan za unos u SAP'!G426+'[1]Plan za unos u SAP'!G427+'[1]Plan za unos u SAP'!G428+'[1]Plan za unos u SAP'!G429+'[1]Plan za unos u SAP'!G430+'[1]Plan za unos u SAP'!G431+'[1]Plan za unos u SAP'!G494+'[1]Plan za unos u SAP'!G495+'[1]Plan za unos u SAP'!G496+'[1]Plan za unos u SAP'!G497+'[1]Plan za unos u SAP'!G498+'[1]Plan za unos u SAP'!G499+'[1]Plan za unos u SAP'!G500+'[1]Plan za unos u SAP'!G518+'[1]Plan za unos u SAP'!G544+'[1]Plan za unos u SAP'!G545+'[1]Plan za unos u SAP'!G546+'[1]Plan za unos u SAP'!G556+'[1]Plan za unos u SAP'!G612+'[1]Plan za unos u SAP'!G613+'[1]Plan za unos u SAP'!G614+'[1]Plan za unos u SAP'!G615+'[1]Plan za unos u SAP'!G616+'[1]Plan za unos u SAP'!G617+'[1]Plan za unos u SAP'!G618+'[1]Plan za unos u SAP'!G681+'[1]Plan za unos u SAP'!G682+'[1]Plan za unos u SAP'!G683+'[1]Plan za unos u SAP'!G684+'[1]Plan za unos u SAP'!G685+'[1]Plan za unos u SAP'!G686+'[1]Plan za unos u SAP'!G687+'[1]Plan za unos u SAP'!G757+'[1]Plan za unos u SAP'!G758+'[1]Plan za unos u SAP'!G759+'[1]Plan za unos u SAP'!G760+'[1]Plan za unos u SAP'!G761+'[1]Plan za unos u SAP'!G762+'[1]Plan za unos u SAP'!G763+'[1]Plan za unos u SAP'!G832+'[1]Plan za unos u SAP'!G833+'[1]Plan za unos u SAP'!G834+'[1]Plan za unos u SAP'!G835+'[1]Plan za unos u SAP'!G836+'[1]Plan za unos u SAP'!G837+'[1]Plan za unos u SAP'!G838+'[1]Plan za unos u SAP'!G901+'[1]Plan za unos u SAP'!G902+'[1]Plan za unos u SAP'!G903+'[1]Plan za unos u SAP'!G904+'[1]Plan za unos u SAP'!G905+'[1]Plan za unos u SAP'!G906+'[1]Plan za unos u SAP'!G907</f>
        <v>466399</v>
      </c>
      <c r="R44" s="123">
        <f>'[1]Plan za unos u SAP'!H66+'[1]Plan za unos u SAP'!H67+'[1]Plan za unos u SAP'!H68+'[1]Plan za unos u SAP'!H69+'[1]Plan za unos u SAP'!H70+'[1]Plan za unos u SAP'!H71+'[1]Plan za unos u SAP'!H72+'[1]Plan za unos u SAP'!H137+'[1]Plan za unos u SAP'!H138+'[1]Plan za unos u SAP'!H139+'[1]Plan za unos u SAP'!H140+'[1]Plan za unos u SAP'!H141+'[1]Plan za unos u SAP'!H142+'[1]Plan za unos u SAP'!H143+'[1]Plan za unos u SAP'!H205+'[1]Plan za unos u SAP'!H206+'[1]Plan za unos u SAP'!H207+'[1]Plan za unos u SAP'!H208+'[1]Plan za unos u SAP'!H209+'[1]Plan za unos u SAP'!H210+'[1]Plan za unos u SAP'!H211+'[1]Plan za unos u SAP'!H274+'[1]Plan za unos u SAP'!H275+'[1]Plan za unos u SAP'!H276+'[1]Plan za unos u SAP'!H277+'[1]Plan za unos u SAP'!H278+'[1]Plan za unos u SAP'!H279+'[1]Plan za unos u SAP'!H280+'[1]Plan za unos u SAP'!H354+'[1]Plan za unos u SAP'!H355+'[1]Plan za unos u SAP'!H356+'[1]Plan za unos u SAP'!H357+'[1]Plan za unos u SAP'!H358+'[1]Plan za unos u SAP'!H359+'[1]Plan za unos u SAP'!H360+'[1]Plan za unos u SAP'!H425+'[1]Plan za unos u SAP'!H426+'[1]Plan za unos u SAP'!H427+'[1]Plan za unos u SAP'!H428+'[1]Plan za unos u SAP'!H429+'[1]Plan za unos u SAP'!H430+'[1]Plan za unos u SAP'!H431+'[1]Plan za unos u SAP'!H494+'[1]Plan za unos u SAP'!H495+'[1]Plan za unos u SAP'!H496+'[1]Plan za unos u SAP'!H497+'[1]Plan za unos u SAP'!H498+'[1]Plan za unos u SAP'!H499+'[1]Plan za unos u SAP'!H500+'[1]Plan za unos u SAP'!H518+'[1]Plan za unos u SAP'!H544+'[1]Plan za unos u SAP'!H545+'[1]Plan za unos u SAP'!H546+'[1]Plan za unos u SAP'!H556+'[1]Plan za unos u SAP'!H612+'[1]Plan za unos u SAP'!H613+'[1]Plan za unos u SAP'!H614+'[1]Plan za unos u SAP'!H615+'[1]Plan za unos u SAP'!H616+'[1]Plan za unos u SAP'!H617+'[1]Plan za unos u SAP'!H618+'[1]Plan za unos u SAP'!H681+'[1]Plan za unos u SAP'!H682+'[1]Plan za unos u SAP'!H683+'[1]Plan za unos u SAP'!H684+'[1]Plan za unos u SAP'!H685+'[1]Plan za unos u SAP'!H686+'[1]Plan za unos u SAP'!H687+'[1]Plan za unos u SAP'!H757+'[1]Plan za unos u SAP'!H758+'[1]Plan za unos u SAP'!H759+'[1]Plan za unos u SAP'!H760+'[1]Plan za unos u SAP'!H761+'[1]Plan za unos u SAP'!H762+'[1]Plan za unos u SAP'!H763+'[1]Plan za unos u SAP'!H832+'[1]Plan za unos u SAP'!H833+'[1]Plan za unos u SAP'!H834+'[1]Plan za unos u SAP'!H835+'[1]Plan za unos u SAP'!H836+'[1]Plan za unos u SAP'!H837+'[1]Plan za unos u SAP'!H838+'[1]Plan za unos u SAP'!H901+'[1]Plan za unos u SAP'!H902+'[1]Plan za unos u SAP'!H903+'[1]Plan za unos u SAP'!H904+'[1]Plan za unos u SAP'!H905+'[1]Plan za unos u SAP'!H906+'[1]Plan za unos u SAP'!H907</f>
        <v>648468</v>
      </c>
      <c r="S44" s="124">
        <f t="shared" si="2"/>
        <v>155.85239247940069</v>
      </c>
      <c r="U44" s="94"/>
    </row>
    <row r="45" spans="1:21">
      <c r="A45" s="127">
        <v>423</v>
      </c>
      <c r="B45" s="126" t="s">
        <v>645</v>
      </c>
      <c r="C45" s="130">
        <f t="shared" si="19"/>
        <v>0</v>
      </c>
      <c r="D45" s="122">
        <f>'[1]Plan za unos u SAP'!I73+'[1]Plan za unos u SAP'!I74</f>
        <v>0</v>
      </c>
      <c r="E45" s="122">
        <f>'[1]Plan za unos u SAP'!I619+'[1]Plan za unos u SAP'!I620+'[1]Plan za unos u SAP'!I688+'[1]Plan za unos u SAP'!I689</f>
        <v>0</v>
      </c>
      <c r="F45" s="122">
        <f>'[1]Plan za unos u SAP'!I144+'[1]Plan za unos u SAP'!I145</f>
        <v>0</v>
      </c>
      <c r="G45" s="122">
        <f>'[1]Plan za unos u SAP'!I212+'[1]Plan za unos u SAP'!I213+'[1]Plan za unos u SAP'!I281+'[1]Plan za unos u SAP'!I282</f>
        <v>0</v>
      </c>
      <c r="H45" s="122">
        <f>'[1]Plan za unos u SAP'!I361+'[1]Plan za unos u SAP'!I362</f>
        <v>0</v>
      </c>
      <c r="I45" s="122">
        <f>'[1]Plan za unos u SAP'!I432+'[1]Plan za unos u SAP'!I433+'[1]Plan za unos u SAP'!I501+'[1]Plan za unos u SAP'!I502</f>
        <v>0</v>
      </c>
      <c r="J45" s="122">
        <v>0</v>
      </c>
      <c r="K45" s="122">
        <f>'[1]Plan za unos u SAP'!I764+'[1]Plan za unos u SAP'!I765</f>
        <v>0</v>
      </c>
      <c r="L45" s="122">
        <f>'[1]Plan za unos u SAP'!I839+'[1]Plan za unos u SAP'!I840+'[1]Plan za unos u SAP'!I908+'[1]Plan za unos u SAP'!I909</f>
        <v>0</v>
      </c>
      <c r="M45" s="122">
        <v>0</v>
      </c>
      <c r="N45" s="122">
        <v>0</v>
      </c>
      <c r="O45" s="122">
        <v>0</v>
      </c>
      <c r="P45" s="122">
        <v>0</v>
      </c>
      <c r="Q45" s="123">
        <f>'[1]Plan za unos u SAP'!G73+'[1]Plan za unos u SAP'!G74+'[1]Plan za unos u SAP'!G144+'[1]Plan za unos u SAP'!G145+'[1]Plan za unos u SAP'!G212+'[1]Plan za unos u SAP'!G213+'[1]Plan za unos u SAP'!G281+'[1]Plan za unos u SAP'!G282+'[1]Plan za unos u SAP'!G361+'[1]Plan za unos u SAP'!G362+'[1]Plan za unos u SAP'!G432+'[1]Plan za unos u SAP'!G433+'[1]Plan za unos u SAP'!G501+'[1]Plan za unos u SAP'!G502+'[1]Plan za unos u SAP'!G619+'[1]Plan za unos u SAP'!G620+'[1]Plan za unos u SAP'!G688+'[1]Plan za unos u SAP'!G689+'[1]Plan za unos u SAP'!G764+'[1]Plan za unos u SAP'!G765+'[1]Plan za unos u SAP'!G839+'[1]Plan za unos u SAP'!G840+'[1]Plan za unos u SAP'!G908+'[1]Plan za unos u SAP'!G909</f>
        <v>0</v>
      </c>
      <c r="R45" s="123">
        <f>'[1]Plan za unos u SAP'!H73+'[1]Plan za unos u SAP'!H74+'[1]Plan za unos u SAP'!H144+'[1]Plan za unos u SAP'!H145+'[1]Plan za unos u SAP'!H212+'[1]Plan za unos u SAP'!H213+'[1]Plan za unos u SAP'!H281+'[1]Plan za unos u SAP'!H282+'[1]Plan za unos u SAP'!H361+'[1]Plan za unos u SAP'!H362+'[1]Plan za unos u SAP'!H432+'[1]Plan za unos u SAP'!H433+'[1]Plan za unos u SAP'!H501+'[1]Plan za unos u SAP'!H502+'[1]Plan za unos u SAP'!H619+'[1]Plan za unos u SAP'!H620+'[1]Plan za unos u SAP'!H688+'[1]Plan za unos u SAP'!H689+'[1]Plan za unos u SAP'!H764+'[1]Plan za unos u SAP'!H765+'[1]Plan za unos u SAP'!H839+'[1]Plan za unos u SAP'!H840+'[1]Plan za unos u SAP'!H908+'[1]Plan za unos u SAP'!H909</f>
        <v>0</v>
      </c>
      <c r="S45" s="124" t="e">
        <f t="shared" si="2"/>
        <v>#DIV/0!</v>
      </c>
      <c r="U45" s="94"/>
    </row>
    <row r="46" spans="1:21">
      <c r="A46" s="127">
        <v>424</v>
      </c>
      <c r="B46" s="131" t="s">
        <v>646</v>
      </c>
      <c r="C46" s="130">
        <f t="shared" si="19"/>
        <v>41199</v>
      </c>
      <c r="D46" s="122">
        <f>'[1]Plan za unos u SAP'!I75+'[1]Plan za unos u SAP'!I76</f>
        <v>0</v>
      </c>
      <c r="E46" s="122">
        <f>'[1]Plan za unos u SAP'!I621+'[1]Plan za unos u SAP'!I622+'[1]Plan za unos u SAP'!I690+'[1]Plan za unos u SAP'!I691</f>
        <v>0</v>
      </c>
      <c r="F46" s="122">
        <f>'[1]Plan za unos u SAP'!I146+'[1]Plan za unos u SAP'!I147</f>
        <v>0</v>
      </c>
      <c r="G46" s="122">
        <f>'Plan za unos u SAP'!I110</f>
        <v>41199</v>
      </c>
      <c r="H46" s="122">
        <f>'[1]Plan za unos u SAP'!I300+'[1]Plan za unos u SAP'!I363+'[1]Plan za unos u SAP'!I364</f>
        <v>0</v>
      </c>
      <c r="I46" s="122">
        <f>'[1]Plan za unos u SAP'!I434+'[1]Plan za unos u SAP'!I435+'[1]Plan za unos u SAP'!I503+'[1]Plan za unos u SAP'!I504</f>
        <v>0</v>
      </c>
      <c r="J46" s="122">
        <v>0</v>
      </c>
      <c r="K46" s="122">
        <f>'[1]Plan za unos u SAP'!I766+'[1]Plan za unos u SAP'!I767</f>
        <v>0</v>
      </c>
      <c r="L46" s="122">
        <f>'[1]Plan za unos u SAP'!I841+'[1]Plan za unos u SAP'!I842+'[1]Plan za unos u SAP'!I910+'[1]Plan za unos u SAP'!I911</f>
        <v>0</v>
      </c>
      <c r="M46" s="122">
        <f>'[1]Plan za unos u SAP'!I547</f>
        <v>0</v>
      </c>
      <c r="N46" s="122">
        <v>0</v>
      </c>
      <c r="O46" s="122">
        <f>'[1]Plan za unos u SAP'!I557</f>
        <v>0</v>
      </c>
      <c r="P46" s="122">
        <v>0</v>
      </c>
      <c r="Q46" s="123">
        <f>'[1]Plan za unos u SAP'!G75+'[1]Plan za unos u SAP'!G76+'[1]Plan za unos u SAP'!G146+'[1]Plan za unos u SAP'!G147+'[1]Plan za unos u SAP'!G214+'[1]Plan za unos u SAP'!G215+'[1]Plan za unos u SAP'!G283+'[1]Plan za unos u SAP'!G284+'[1]Plan za unos u SAP'!G300+'[1]Plan za unos u SAP'!G363+'[1]Plan za unos u SAP'!G364+'[1]Plan za unos u SAP'!G434+'[1]Plan za unos u SAP'!G435+'[1]Plan za unos u SAP'!G503+'[1]Plan za unos u SAP'!G504+'[1]Plan za unos u SAP'!G547+'[1]Plan za unos u SAP'!G557+'[1]Plan za unos u SAP'!G621+'[1]Plan za unos u SAP'!G622+'[1]Plan za unos u SAP'!G690+'[1]Plan za unos u SAP'!G691+'[1]Plan za unos u SAP'!G766+'[1]Plan za unos u SAP'!G767+'[1]Plan za unos u SAP'!G841+'[1]Plan za unos u SAP'!G842+'[1]Plan za unos u SAP'!G910+'[1]Plan za unos u SAP'!G911</f>
        <v>67546</v>
      </c>
      <c r="R46" s="123">
        <f>'[1]Plan za unos u SAP'!H75+'[1]Plan za unos u SAP'!H76+'[1]Plan za unos u SAP'!H146+'[1]Plan za unos u SAP'!H147+'[1]Plan za unos u SAP'!H214+'[1]Plan za unos u SAP'!H215+'[1]Plan za unos u SAP'!H283+'[1]Plan za unos u SAP'!H284+'[1]Plan za unos u SAP'!H300+'[1]Plan za unos u SAP'!H363+'[1]Plan za unos u SAP'!H364+'[1]Plan za unos u SAP'!H434+'[1]Plan za unos u SAP'!H435+'[1]Plan za unos u SAP'!H503+'[1]Plan za unos u SAP'!H504+'[1]Plan za unos u SAP'!H547+'[1]Plan za unos u SAP'!H557+'[1]Plan za unos u SAP'!H621+'[1]Plan za unos u SAP'!H622+'[1]Plan za unos u SAP'!H690+'[1]Plan za unos u SAP'!H691+'[1]Plan za unos u SAP'!H766+'[1]Plan za unos u SAP'!H767+'[1]Plan za unos u SAP'!H841+'[1]Plan za unos u SAP'!H842+'[1]Plan za unos u SAP'!H910+'[1]Plan za unos u SAP'!H911</f>
        <v>29153</v>
      </c>
      <c r="S46" s="124">
        <f t="shared" si="2"/>
        <v>60.99398928137861</v>
      </c>
      <c r="U46" s="94"/>
    </row>
    <row r="47" spans="1:21">
      <c r="A47" s="127">
        <v>425</v>
      </c>
      <c r="B47" s="131" t="s">
        <v>647</v>
      </c>
      <c r="C47" s="130">
        <f t="shared" si="19"/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3">
        <v>0</v>
      </c>
      <c r="R47" s="123">
        <v>0</v>
      </c>
      <c r="S47" s="124" t="e">
        <f t="shared" si="2"/>
        <v>#DIV/0!</v>
      </c>
      <c r="U47" s="94"/>
    </row>
    <row r="48" spans="1:21">
      <c r="A48" s="127">
        <v>426</v>
      </c>
      <c r="B48" s="126" t="s">
        <v>648</v>
      </c>
      <c r="C48" s="130">
        <f t="shared" si="19"/>
        <v>50800</v>
      </c>
      <c r="D48" s="122">
        <f>'Plan za unos u SAP'!I33+'Plan za unos u SAP'!I34+'Plan za unos u SAP'!I35</f>
        <v>25400</v>
      </c>
      <c r="E48" s="122">
        <f>'[1]Plan za unos u SAP'!I623+'[1]Plan za unos u SAP'!I624+'[1]Plan za unos u SAP'!I692+'[1]Plan za unos u SAP'!I693</f>
        <v>0</v>
      </c>
      <c r="F48" s="122">
        <f>'[1]Plan za unos u SAP'!I148+'[1]Plan za unos u SAP'!I149</f>
        <v>0</v>
      </c>
      <c r="G48" s="122">
        <f>'Plan za unos u SAP'!I111</f>
        <v>25400</v>
      </c>
      <c r="H48" s="122">
        <f>'[1]Plan za unos u SAP'!I365+'[1]Plan za unos u SAP'!I366</f>
        <v>0</v>
      </c>
      <c r="I48" s="122">
        <f>'[1]Plan za unos u SAP'!I436+'[1]Plan za unos u SAP'!I437+'[1]Plan za unos u SAP'!I505+'[1]Plan za unos u SAP'!I506</f>
        <v>0</v>
      </c>
      <c r="J48" s="122">
        <v>0</v>
      </c>
      <c r="K48" s="122">
        <f>'[1]Plan za unos u SAP'!I768+'[1]Plan za unos u SAP'!I769</f>
        <v>0</v>
      </c>
      <c r="L48" s="122">
        <f>'[1]Plan za unos u SAP'!I843+'[1]Plan za unos u SAP'!I844+'[1]Plan za unos u SAP'!I912+'[1]Plan za unos u SAP'!I913</f>
        <v>0</v>
      </c>
      <c r="M48" s="122">
        <f>'[1]Plan za unos u SAP'!I548</f>
        <v>0</v>
      </c>
      <c r="N48" s="122">
        <v>0</v>
      </c>
      <c r="O48" s="122">
        <v>0</v>
      </c>
      <c r="P48" s="122">
        <v>0</v>
      </c>
      <c r="Q48" s="123">
        <f>'[1]Plan za unos u SAP'!G77+'[1]Plan za unos u SAP'!G78+'[1]Plan za unos u SAP'!G148+'[1]Plan za unos u SAP'!G149+'[1]Plan za unos u SAP'!G216+'[1]Plan za unos u SAP'!G217+'[1]Plan za unos u SAP'!G285+'[1]Plan za unos u SAP'!G286+'[1]Plan za unos u SAP'!G365+'[1]Plan za unos u SAP'!G366+'[1]Plan za unos u SAP'!G436+'[1]Plan za unos u SAP'!G437+'[1]Plan za unos u SAP'!G505+'[1]Plan za unos u SAP'!G506+'[1]Plan za unos u SAP'!G548+'[1]Plan za unos u SAP'!G623+'[1]Plan za unos u SAP'!G624+'[1]Plan za unos u SAP'!G692+'[1]Plan za unos u SAP'!G693+'[1]Plan za unos u SAP'!G768+'[1]Plan za unos u SAP'!G769+'[1]Plan za unos u SAP'!G843+'[1]Plan za unos u SAP'!G844+'[1]Plan za unos u SAP'!G912+'[1]Plan za unos u SAP'!G913</f>
        <v>0</v>
      </c>
      <c r="R48" s="123">
        <f>'[1]Plan za unos u SAP'!H77+'[1]Plan za unos u SAP'!H78+'[1]Plan za unos u SAP'!H148+'[1]Plan za unos u SAP'!H149+'[1]Plan za unos u SAP'!H216+'[1]Plan za unos u SAP'!H217+'[1]Plan za unos u SAP'!H285+'[1]Plan za unos u SAP'!H286+'[1]Plan za unos u SAP'!H365+'[1]Plan za unos u SAP'!H366+'[1]Plan za unos u SAP'!H436+'[1]Plan za unos u SAP'!H437+'[1]Plan za unos u SAP'!H505+'[1]Plan za unos u SAP'!H506+'[1]Plan za unos u SAP'!H548+'[1]Plan za unos u SAP'!H623+'[1]Plan za unos u SAP'!H624+'[1]Plan za unos u SAP'!H692+'[1]Plan za unos u SAP'!H693+'[1]Plan za unos u SAP'!H768+'[1]Plan za unos u SAP'!H769+'[1]Plan za unos u SAP'!H843+'[1]Plan za unos u SAP'!H844+'[1]Plan za unos u SAP'!H912+'[1]Plan za unos u SAP'!H913</f>
        <v>25400</v>
      </c>
      <c r="S48" s="124" t="e">
        <f t="shared" si="2"/>
        <v>#DIV/0!</v>
      </c>
      <c r="U48" s="94"/>
    </row>
    <row r="49" spans="1:21">
      <c r="A49" s="114">
        <v>43</v>
      </c>
      <c r="B49" s="115" t="s">
        <v>649</v>
      </c>
      <c r="C49" s="130">
        <f t="shared" si="19"/>
        <v>0</v>
      </c>
      <c r="D49" s="117">
        <f>SUM(D50)</f>
        <v>0</v>
      </c>
      <c r="E49" s="117">
        <f>SUM(E50)</f>
        <v>0</v>
      </c>
      <c r="F49" s="117">
        <f>SUM(F50)</f>
        <v>0</v>
      </c>
      <c r="G49" s="117">
        <f t="shared" ref="G49:P49" si="22">SUM(G50)</f>
        <v>0</v>
      </c>
      <c r="H49" s="117">
        <f t="shared" si="22"/>
        <v>0</v>
      </c>
      <c r="I49" s="117">
        <f t="shared" si="22"/>
        <v>0</v>
      </c>
      <c r="J49" s="117">
        <f t="shared" si="22"/>
        <v>0</v>
      </c>
      <c r="K49" s="117">
        <f t="shared" si="22"/>
        <v>0</v>
      </c>
      <c r="L49" s="117">
        <f t="shared" si="22"/>
        <v>0</v>
      </c>
      <c r="M49" s="117">
        <f t="shared" si="22"/>
        <v>0</v>
      </c>
      <c r="N49" s="117">
        <f t="shared" si="22"/>
        <v>0</v>
      </c>
      <c r="O49" s="117">
        <f t="shared" si="22"/>
        <v>0</v>
      </c>
      <c r="P49" s="117">
        <f t="shared" si="22"/>
        <v>0</v>
      </c>
      <c r="Q49" s="117">
        <f>Q50</f>
        <v>0</v>
      </c>
      <c r="R49" s="117">
        <f>R50</f>
        <v>0</v>
      </c>
      <c r="S49" s="119" t="e">
        <f t="shared" si="2"/>
        <v>#DIV/0!</v>
      </c>
      <c r="U49" s="94"/>
    </row>
    <row r="50" spans="1:21">
      <c r="A50" s="125">
        <v>431</v>
      </c>
      <c r="B50" s="126" t="s">
        <v>650</v>
      </c>
      <c r="C50" s="130">
        <f t="shared" si="19"/>
        <v>0</v>
      </c>
      <c r="D50" s="122">
        <f>'[1]Plan za unos u SAP'!I79</f>
        <v>0</v>
      </c>
      <c r="E50" s="122">
        <f>'[1]Plan za unos u SAP'!I625+'[1]Plan za unos u SAP'!I694</f>
        <v>0</v>
      </c>
      <c r="F50" s="122">
        <f>'[1]Plan za unos u SAP'!I150</f>
        <v>0</v>
      </c>
      <c r="G50" s="122">
        <f>'[1]Plan za unos u SAP'!I218+'[1]Plan za unos u SAP'!I287</f>
        <v>0</v>
      </c>
      <c r="H50" s="122">
        <f>'[1]Plan za unos u SAP'!I367</f>
        <v>0</v>
      </c>
      <c r="I50" s="122">
        <f>'[1]Plan za unos u SAP'!I438+'[1]Plan za unos u SAP'!I507</f>
        <v>0</v>
      </c>
      <c r="J50" s="122">
        <v>0</v>
      </c>
      <c r="K50" s="122">
        <f>'[1]Plan za unos u SAP'!I770</f>
        <v>0</v>
      </c>
      <c r="L50" s="122">
        <f>'[1]Plan za unos u SAP'!I845+'[1]Plan za unos u SAP'!I914</f>
        <v>0</v>
      </c>
      <c r="M50" s="122">
        <v>0</v>
      </c>
      <c r="N50" s="122">
        <v>0</v>
      </c>
      <c r="O50" s="122">
        <v>0</v>
      </c>
      <c r="P50" s="122">
        <v>0</v>
      </c>
      <c r="Q50" s="123">
        <f>'[1]Plan za unos u SAP'!G79+'[1]Plan za unos u SAP'!G150+'[1]Plan za unos u SAP'!G218+'[1]Plan za unos u SAP'!G287+'[1]Plan za unos u SAP'!G367+'[1]Plan za unos u SAP'!G438+'[1]Plan za unos u SAP'!G507+'[1]Plan za unos u SAP'!G625+'[1]Plan za unos u SAP'!G694+'[1]Plan za unos u SAP'!G770+'[1]Plan za unos u SAP'!G845+'[1]Plan za unos u SAP'!G914</f>
        <v>0</v>
      </c>
      <c r="R50" s="123">
        <f>'[1]Plan za unos u SAP'!H79+'[1]Plan za unos u SAP'!H150+'[1]Plan za unos u SAP'!H218+'[1]Plan za unos u SAP'!H287+'[1]Plan za unos u SAP'!H367+'[1]Plan za unos u SAP'!H438+'[1]Plan za unos u SAP'!H507+'[1]Plan za unos u SAP'!H625+'[1]Plan za unos u SAP'!H694+'[1]Plan za unos u SAP'!H770+'[1]Plan za unos u SAP'!H845+'[1]Plan za unos u SAP'!H914</f>
        <v>0</v>
      </c>
      <c r="S50" s="124" t="e">
        <f t="shared" si="2"/>
        <v>#DIV/0!</v>
      </c>
      <c r="U50" s="94"/>
    </row>
    <row r="51" spans="1:21">
      <c r="A51" s="114">
        <v>44</v>
      </c>
      <c r="B51" s="115" t="s">
        <v>650</v>
      </c>
      <c r="C51" s="130">
        <f t="shared" si="19"/>
        <v>0</v>
      </c>
      <c r="D51" s="117">
        <f t="shared" ref="D51:R51" si="23">SUM(D52)</f>
        <v>0</v>
      </c>
      <c r="E51" s="117">
        <f t="shared" si="23"/>
        <v>0</v>
      </c>
      <c r="F51" s="117">
        <f t="shared" si="23"/>
        <v>0</v>
      </c>
      <c r="G51" s="117">
        <f t="shared" si="23"/>
        <v>0</v>
      </c>
      <c r="H51" s="117">
        <f t="shared" si="23"/>
        <v>0</v>
      </c>
      <c r="I51" s="117">
        <f t="shared" si="23"/>
        <v>0</v>
      </c>
      <c r="J51" s="117">
        <f t="shared" si="23"/>
        <v>0</v>
      </c>
      <c r="K51" s="117">
        <f t="shared" si="23"/>
        <v>0</v>
      </c>
      <c r="L51" s="117">
        <f t="shared" si="23"/>
        <v>0</v>
      </c>
      <c r="M51" s="117">
        <f t="shared" si="23"/>
        <v>0</v>
      </c>
      <c r="N51" s="117">
        <f t="shared" si="23"/>
        <v>0</v>
      </c>
      <c r="O51" s="117">
        <f t="shared" si="23"/>
        <v>0</v>
      </c>
      <c r="P51" s="117">
        <f t="shared" si="23"/>
        <v>0</v>
      </c>
      <c r="Q51" s="117">
        <f t="shared" si="23"/>
        <v>0</v>
      </c>
      <c r="R51" s="117">
        <f t="shared" si="23"/>
        <v>0</v>
      </c>
      <c r="S51" s="119" t="e">
        <f t="shared" si="2"/>
        <v>#DIV/0!</v>
      </c>
      <c r="U51" s="94"/>
    </row>
    <row r="52" spans="1:21">
      <c r="A52" s="127">
        <v>441</v>
      </c>
      <c r="B52" s="131" t="s">
        <v>651</v>
      </c>
      <c r="C52" s="130">
        <f t="shared" si="19"/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3">
        <v>0</v>
      </c>
      <c r="R52" s="123">
        <v>0</v>
      </c>
      <c r="S52" s="124" t="e">
        <f t="shared" si="2"/>
        <v>#DIV/0!</v>
      </c>
      <c r="U52" s="94"/>
    </row>
    <row r="53" spans="1:21">
      <c r="A53" s="128">
        <v>45</v>
      </c>
      <c r="B53" s="129" t="s">
        <v>652</v>
      </c>
      <c r="C53" s="130">
        <f t="shared" si="19"/>
        <v>0</v>
      </c>
      <c r="D53" s="130">
        <f t="shared" ref="D53:R53" si="24">SUM(D54:D57)</f>
        <v>0</v>
      </c>
      <c r="E53" s="130">
        <f t="shared" si="24"/>
        <v>0</v>
      </c>
      <c r="F53" s="130">
        <f t="shared" si="24"/>
        <v>0</v>
      </c>
      <c r="G53" s="130">
        <f t="shared" si="24"/>
        <v>0</v>
      </c>
      <c r="H53" s="130">
        <f t="shared" si="24"/>
        <v>0</v>
      </c>
      <c r="I53" s="130">
        <f t="shared" si="24"/>
        <v>0</v>
      </c>
      <c r="J53" s="130">
        <f t="shared" ref="J53" si="25">SUM(J54:J57)</f>
        <v>0</v>
      </c>
      <c r="K53" s="130">
        <f t="shared" si="24"/>
        <v>0</v>
      </c>
      <c r="L53" s="130">
        <f t="shared" si="24"/>
        <v>0</v>
      </c>
      <c r="M53" s="130">
        <f t="shared" si="24"/>
        <v>0</v>
      </c>
      <c r="N53" s="130">
        <f t="shared" si="24"/>
        <v>0</v>
      </c>
      <c r="O53" s="130">
        <f t="shared" si="24"/>
        <v>0</v>
      </c>
      <c r="P53" s="130">
        <f t="shared" si="24"/>
        <v>0</v>
      </c>
      <c r="Q53" s="130">
        <f t="shared" si="24"/>
        <v>0</v>
      </c>
      <c r="R53" s="130">
        <f t="shared" si="24"/>
        <v>0</v>
      </c>
      <c r="S53" s="119" t="e">
        <f t="shared" si="2"/>
        <v>#DIV/0!</v>
      </c>
      <c r="U53" s="94"/>
    </row>
    <row r="54" spans="1:21">
      <c r="A54" s="125">
        <v>451</v>
      </c>
      <c r="B54" s="126" t="s">
        <v>492</v>
      </c>
      <c r="C54" s="130">
        <f t="shared" si="19"/>
        <v>0</v>
      </c>
      <c r="D54" s="122">
        <f>'[1]Plan za unos u SAP'!I80</f>
        <v>0</v>
      </c>
      <c r="E54" s="122">
        <f>'[1]Plan za unos u SAP'!I626+'[1]Plan za unos u SAP'!I695</f>
        <v>0</v>
      </c>
      <c r="F54" s="122">
        <f>'[1]Plan za unos u SAP'!I151</f>
        <v>0</v>
      </c>
      <c r="G54" s="122">
        <f>'[1]Plan za unos u SAP'!I219+'[1]Plan za unos u SAP'!I288</f>
        <v>0</v>
      </c>
      <c r="H54" s="122">
        <f>'[1]Plan za unos u SAP'!I368</f>
        <v>0</v>
      </c>
      <c r="I54" s="122">
        <f>'[1]Plan za unos u SAP'!I439+'[1]Plan za unos u SAP'!I508</f>
        <v>0</v>
      </c>
      <c r="J54" s="122">
        <v>0</v>
      </c>
      <c r="K54" s="122">
        <f>'[1]Plan za unos u SAP'!I771</f>
        <v>0</v>
      </c>
      <c r="L54" s="122">
        <f>'[1]Plan za unos u SAP'!I846+'[1]Plan za unos u SAP'!I915</f>
        <v>0</v>
      </c>
      <c r="M54" s="122">
        <v>0</v>
      </c>
      <c r="N54" s="122">
        <v>0</v>
      </c>
      <c r="O54" s="122">
        <f>'[1]Plan za unos u SAP'!I558</f>
        <v>0</v>
      </c>
      <c r="P54" s="122">
        <v>0</v>
      </c>
      <c r="Q54" s="123">
        <f>'[1]Plan za unos u SAP'!G80+'[1]Plan za unos u SAP'!G151+'[1]Plan za unos u SAP'!G219+'[1]Plan za unos u SAP'!G288+'[1]Plan za unos u SAP'!G368+'[1]Plan za unos u SAP'!G439+'[1]Plan za unos u SAP'!G508+'[1]Plan za unos u SAP'!G558+'[1]Plan za unos u SAP'!G626+'[1]Plan za unos u SAP'!G695+'[1]Plan za unos u SAP'!G771+'[1]Plan za unos u SAP'!G846+'[1]Plan za unos u SAP'!G915</f>
        <v>0</v>
      </c>
      <c r="R54" s="123">
        <f>'[1]Plan za unos u SAP'!H80+'[1]Plan za unos u SAP'!H151+'[1]Plan za unos u SAP'!H219+'[1]Plan za unos u SAP'!H288+'[1]Plan za unos u SAP'!H368+'[1]Plan za unos u SAP'!H439+'[1]Plan za unos u SAP'!H508+'[1]Plan za unos u SAP'!H558+'[1]Plan za unos u SAP'!H626+'[1]Plan za unos u SAP'!H695+'[1]Plan za unos u SAP'!H771+'[1]Plan za unos u SAP'!H846+'[1]Plan za unos u SAP'!H915</f>
        <v>0</v>
      </c>
      <c r="S54" s="124" t="e">
        <f t="shared" si="2"/>
        <v>#DIV/0!</v>
      </c>
      <c r="U54" s="94"/>
    </row>
    <row r="55" spans="1:21">
      <c r="A55" s="125">
        <v>452</v>
      </c>
      <c r="B55" s="126" t="s">
        <v>493</v>
      </c>
      <c r="C55" s="130">
        <f t="shared" si="19"/>
        <v>0</v>
      </c>
      <c r="D55" s="122">
        <f>'[1]Plan za unos u SAP'!I81</f>
        <v>0</v>
      </c>
      <c r="E55" s="122">
        <f>'[1]Plan za unos u SAP'!I627+'[1]Plan za unos u SAP'!I696</f>
        <v>0</v>
      </c>
      <c r="F55" s="122">
        <f>'[1]Plan za unos u SAP'!I152</f>
        <v>0</v>
      </c>
      <c r="G55" s="122">
        <f>'[1]Plan za unos u SAP'!I220+'[1]Plan za unos u SAP'!I289</f>
        <v>0</v>
      </c>
      <c r="H55" s="122">
        <f>'[1]Plan za unos u SAP'!I369</f>
        <v>0</v>
      </c>
      <c r="I55" s="122">
        <f>'[1]Plan za unos u SAP'!I440+'[1]Plan za unos u SAP'!I509</f>
        <v>0</v>
      </c>
      <c r="J55" s="122">
        <v>0</v>
      </c>
      <c r="K55" s="122">
        <f>'[1]Plan za unos u SAP'!I772</f>
        <v>0</v>
      </c>
      <c r="L55" s="122">
        <f>'[1]Plan za unos u SAP'!I847+'[1]Plan za unos u SAP'!I916</f>
        <v>0</v>
      </c>
      <c r="M55" s="122">
        <v>0</v>
      </c>
      <c r="N55" s="122">
        <v>0</v>
      </c>
      <c r="O55" s="122">
        <v>0</v>
      </c>
      <c r="P55" s="122">
        <v>0</v>
      </c>
      <c r="Q55" s="123">
        <f>'[1]Plan za unos u SAP'!G81+'[1]Plan za unos u SAP'!G152+'[1]Plan za unos u SAP'!G220+'[1]Plan za unos u SAP'!G289+'[1]Plan za unos u SAP'!G369+'[1]Plan za unos u SAP'!G440+'[1]Plan za unos u SAP'!G509+'[1]Plan za unos u SAP'!G627+'[1]Plan za unos u SAP'!G696+'[1]Plan za unos u SAP'!G772+'[1]Plan za unos u SAP'!G847+'[1]Plan za unos u SAP'!G916</f>
        <v>0</v>
      </c>
      <c r="R55" s="123">
        <f>'[1]Plan za unos u SAP'!H81+'[1]Plan za unos u SAP'!H152+'[1]Plan za unos u SAP'!H220+'[1]Plan za unos u SAP'!H289+'[1]Plan za unos u SAP'!H369+'[1]Plan za unos u SAP'!H440+'[1]Plan za unos u SAP'!H509+'[1]Plan za unos u SAP'!H627+'[1]Plan za unos u SAP'!H696+'[1]Plan za unos u SAP'!H772+'[1]Plan za unos u SAP'!H847+'[1]Plan za unos u SAP'!H916</f>
        <v>0</v>
      </c>
      <c r="S55" s="124" t="e">
        <f t="shared" si="2"/>
        <v>#DIV/0!</v>
      </c>
      <c r="U55" s="94"/>
    </row>
    <row r="56" spans="1:21">
      <c r="A56" s="127">
        <v>453</v>
      </c>
      <c r="B56" s="126" t="s">
        <v>653</v>
      </c>
      <c r="C56" s="130">
        <f t="shared" si="19"/>
        <v>0</v>
      </c>
      <c r="D56" s="122">
        <v>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3">
        <v>0</v>
      </c>
      <c r="R56" s="123">
        <v>0</v>
      </c>
      <c r="S56" s="124" t="e">
        <f t="shared" si="2"/>
        <v>#DIV/0!</v>
      </c>
      <c r="U56" s="94"/>
    </row>
    <row r="57" spans="1:21">
      <c r="A57" s="127">
        <v>454</v>
      </c>
      <c r="B57" s="131" t="s">
        <v>654</v>
      </c>
      <c r="C57" s="130">
        <f t="shared" si="19"/>
        <v>0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3">
        <v>0</v>
      </c>
      <c r="R57" s="123">
        <v>0</v>
      </c>
      <c r="S57" s="124" t="e">
        <f t="shared" si="2"/>
        <v>#DIV/0!</v>
      </c>
      <c r="U57" s="94"/>
    </row>
    <row r="58" spans="1:21">
      <c r="A58" s="108">
        <v>5</v>
      </c>
      <c r="B58" s="109" t="s">
        <v>91</v>
      </c>
      <c r="C58" s="137">
        <f t="shared" ref="C58:C68" si="26">ROUND(SUM(D58:P58),0)</f>
        <v>0</v>
      </c>
      <c r="D58" s="111">
        <f t="shared" ref="D58:R58" si="27">+D59+D63</f>
        <v>0</v>
      </c>
      <c r="E58" s="111">
        <f t="shared" si="27"/>
        <v>0</v>
      </c>
      <c r="F58" s="111">
        <f t="shared" si="27"/>
        <v>0</v>
      </c>
      <c r="G58" s="111">
        <f t="shared" si="27"/>
        <v>0</v>
      </c>
      <c r="H58" s="111">
        <f t="shared" si="27"/>
        <v>0</v>
      </c>
      <c r="I58" s="111">
        <f t="shared" si="27"/>
        <v>0</v>
      </c>
      <c r="J58" s="111">
        <f t="shared" si="27"/>
        <v>0</v>
      </c>
      <c r="K58" s="111">
        <f t="shared" si="27"/>
        <v>0</v>
      </c>
      <c r="L58" s="111">
        <f t="shared" si="27"/>
        <v>0</v>
      </c>
      <c r="M58" s="111">
        <f t="shared" si="27"/>
        <v>0</v>
      </c>
      <c r="N58" s="111">
        <f t="shared" si="27"/>
        <v>0</v>
      </c>
      <c r="O58" s="111">
        <f t="shared" si="27"/>
        <v>0</v>
      </c>
      <c r="P58" s="111">
        <f t="shared" si="27"/>
        <v>0</v>
      </c>
      <c r="Q58" s="111">
        <f t="shared" si="27"/>
        <v>0</v>
      </c>
      <c r="R58" s="111">
        <f t="shared" si="27"/>
        <v>0</v>
      </c>
      <c r="S58" s="113" t="e">
        <f t="shared" si="2"/>
        <v>#DIV/0!</v>
      </c>
      <c r="U58" s="94"/>
    </row>
    <row r="59" spans="1:21">
      <c r="A59" s="114">
        <v>51</v>
      </c>
      <c r="B59" s="115" t="s">
        <v>655</v>
      </c>
      <c r="C59" s="116">
        <f t="shared" si="26"/>
        <v>0</v>
      </c>
      <c r="D59" s="117">
        <f>+D60</f>
        <v>0</v>
      </c>
      <c r="E59" s="117">
        <f t="shared" ref="E59:G59" si="28">+E60</f>
        <v>0</v>
      </c>
      <c r="F59" s="117">
        <f t="shared" si="28"/>
        <v>0</v>
      </c>
      <c r="G59" s="117">
        <f t="shared" si="28"/>
        <v>0</v>
      </c>
      <c r="H59" s="117">
        <f>SUM(H60:H62)</f>
        <v>0</v>
      </c>
      <c r="I59" s="117">
        <f t="shared" ref="I59:R59" si="29">SUM(I60:I62)</f>
        <v>0</v>
      </c>
      <c r="J59" s="117">
        <f t="shared" si="29"/>
        <v>0</v>
      </c>
      <c r="K59" s="117">
        <f t="shared" si="29"/>
        <v>0</v>
      </c>
      <c r="L59" s="117">
        <f t="shared" si="29"/>
        <v>0</v>
      </c>
      <c r="M59" s="117">
        <f t="shared" si="29"/>
        <v>0</v>
      </c>
      <c r="N59" s="117">
        <f t="shared" si="29"/>
        <v>0</v>
      </c>
      <c r="O59" s="117">
        <f t="shared" si="29"/>
        <v>0</v>
      </c>
      <c r="P59" s="117">
        <f t="shared" si="29"/>
        <v>0</v>
      </c>
      <c r="Q59" s="117">
        <f t="shared" si="29"/>
        <v>0</v>
      </c>
      <c r="R59" s="117">
        <f t="shared" si="29"/>
        <v>0</v>
      </c>
      <c r="S59" s="119" t="e">
        <f t="shared" si="2"/>
        <v>#DIV/0!</v>
      </c>
      <c r="U59" s="94"/>
    </row>
    <row r="60" spans="1:21">
      <c r="A60" s="138">
        <v>512</v>
      </c>
      <c r="B60" s="120" t="s">
        <v>656</v>
      </c>
      <c r="C60" s="116">
        <f t="shared" si="26"/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3">
        <v>0</v>
      </c>
      <c r="R60" s="123">
        <v>0</v>
      </c>
      <c r="S60" s="124" t="e">
        <f t="shared" si="2"/>
        <v>#DIV/0!</v>
      </c>
      <c r="U60" s="94"/>
    </row>
    <row r="61" spans="1:21">
      <c r="A61" s="138">
        <v>514</v>
      </c>
      <c r="B61" s="120" t="s">
        <v>657</v>
      </c>
      <c r="C61" s="116">
        <f t="shared" si="26"/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3">
        <v>0</v>
      </c>
      <c r="R61" s="123">
        <v>0</v>
      </c>
      <c r="S61" s="124" t="e">
        <f t="shared" si="2"/>
        <v>#DIV/0!</v>
      </c>
      <c r="U61" s="94"/>
    </row>
    <row r="62" spans="1:21">
      <c r="A62" s="138">
        <v>518</v>
      </c>
      <c r="B62" s="120" t="s">
        <v>658</v>
      </c>
      <c r="C62" s="116">
        <f t="shared" si="26"/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3">
        <v>0</v>
      </c>
      <c r="R62" s="123">
        <v>0</v>
      </c>
      <c r="S62" s="124" t="e">
        <f t="shared" si="2"/>
        <v>#DIV/0!</v>
      </c>
      <c r="U62" s="94"/>
    </row>
    <row r="63" spans="1:21">
      <c r="A63" s="114">
        <v>54</v>
      </c>
      <c r="B63" s="115" t="s">
        <v>659</v>
      </c>
      <c r="C63" s="116">
        <f t="shared" si="26"/>
        <v>0</v>
      </c>
      <c r="D63" s="117">
        <f>SUM(D64:D68)</f>
        <v>0</v>
      </c>
      <c r="E63" s="117">
        <f t="shared" ref="E63:R63" si="30">SUM(E64:E68)</f>
        <v>0</v>
      </c>
      <c r="F63" s="117">
        <f t="shared" si="30"/>
        <v>0</v>
      </c>
      <c r="G63" s="117">
        <f t="shared" si="30"/>
        <v>0</v>
      </c>
      <c r="H63" s="117">
        <f>SUM(H64:H68)</f>
        <v>0</v>
      </c>
      <c r="I63" s="117">
        <f t="shared" si="30"/>
        <v>0</v>
      </c>
      <c r="J63" s="117">
        <f t="shared" si="30"/>
        <v>0</v>
      </c>
      <c r="K63" s="117">
        <f t="shared" si="30"/>
        <v>0</v>
      </c>
      <c r="L63" s="117">
        <f t="shared" si="30"/>
        <v>0</v>
      </c>
      <c r="M63" s="117">
        <f t="shared" si="30"/>
        <v>0</v>
      </c>
      <c r="N63" s="117">
        <f t="shared" si="30"/>
        <v>0</v>
      </c>
      <c r="O63" s="117">
        <f t="shared" si="30"/>
        <v>0</v>
      </c>
      <c r="P63" s="117">
        <f t="shared" si="30"/>
        <v>0</v>
      </c>
      <c r="Q63" s="117">
        <f t="shared" si="30"/>
        <v>0</v>
      </c>
      <c r="R63" s="117">
        <f t="shared" si="30"/>
        <v>0</v>
      </c>
      <c r="S63" s="119" t="e">
        <f t="shared" si="2"/>
        <v>#DIV/0!</v>
      </c>
      <c r="U63" s="94"/>
    </row>
    <row r="64" spans="1:21">
      <c r="A64" s="127">
        <v>542</v>
      </c>
      <c r="B64" s="126" t="s">
        <v>660</v>
      </c>
      <c r="C64" s="116">
        <f t="shared" si="26"/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3">
        <v>0</v>
      </c>
      <c r="R64" s="123">
        <v>0</v>
      </c>
      <c r="S64" s="124" t="e">
        <f t="shared" si="2"/>
        <v>#DIV/0!</v>
      </c>
      <c r="U64" s="94"/>
    </row>
    <row r="65" spans="1:21">
      <c r="A65" s="127">
        <v>543</v>
      </c>
      <c r="B65" s="126" t="s">
        <v>661</v>
      </c>
      <c r="C65" s="116">
        <f t="shared" si="26"/>
        <v>0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3">
        <v>0</v>
      </c>
      <c r="R65" s="123">
        <v>0</v>
      </c>
      <c r="S65" s="124" t="e">
        <f t="shared" si="2"/>
        <v>#DIV/0!</v>
      </c>
      <c r="U65" s="94"/>
    </row>
    <row r="66" spans="1:21">
      <c r="A66" s="127">
        <v>544</v>
      </c>
      <c r="B66" s="126" t="s">
        <v>662</v>
      </c>
      <c r="C66" s="116">
        <f t="shared" si="26"/>
        <v>0</v>
      </c>
      <c r="D66" s="122">
        <v>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3">
        <v>0</v>
      </c>
      <c r="R66" s="123">
        <v>0</v>
      </c>
      <c r="S66" s="124" t="e">
        <f t="shared" si="2"/>
        <v>#DIV/0!</v>
      </c>
      <c r="U66" s="94"/>
    </row>
    <row r="67" spans="1:21">
      <c r="A67" s="127">
        <v>545</v>
      </c>
      <c r="B67" s="126" t="s">
        <v>663</v>
      </c>
      <c r="C67" s="116">
        <f t="shared" si="26"/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3">
        <v>0</v>
      </c>
      <c r="R67" s="123">
        <v>0</v>
      </c>
      <c r="S67" s="124" t="e">
        <f t="shared" si="2"/>
        <v>#DIV/0!</v>
      </c>
      <c r="U67" s="94"/>
    </row>
    <row r="68" spans="1:21">
      <c r="A68" s="127">
        <v>547</v>
      </c>
      <c r="B68" s="126" t="s">
        <v>664</v>
      </c>
      <c r="C68" s="116">
        <f t="shared" si="26"/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3">
        <v>0</v>
      </c>
      <c r="R68" s="123">
        <v>0</v>
      </c>
      <c r="S68" s="124" t="e">
        <f t="shared" ref="S68" si="31">C68/Q68*100</f>
        <v>#DIV/0!</v>
      </c>
      <c r="U68" s="94"/>
    </row>
    <row r="69" spans="1:21">
      <c r="A69" s="139"/>
      <c r="B69" s="140"/>
      <c r="C69" s="140"/>
      <c r="D69" s="140"/>
      <c r="E69" s="95"/>
      <c r="F69" s="95"/>
      <c r="G69" s="95"/>
      <c r="H69" s="95"/>
      <c r="I69" s="95"/>
      <c r="J69" s="95"/>
      <c r="K69" s="95"/>
      <c r="U69" s="94"/>
    </row>
    <row r="70" spans="1:21" ht="15.75">
      <c r="A70" s="304"/>
      <c r="B70" s="304"/>
      <c r="C70" s="304"/>
      <c r="D70" s="304"/>
      <c r="E70" s="304"/>
      <c r="F70" s="304"/>
      <c r="G70" s="304"/>
      <c r="H70" s="304"/>
      <c r="I70" s="304"/>
      <c r="J70" s="95"/>
      <c r="K70" s="95"/>
      <c r="U70" s="94"/>
    </row>
    <row r="71" spans="1:21">
      <c r="A71" s="139"/>
      <c r="B71" s="140"/>
      <c r="C71" s="140"/>
      <c r="D71" s="140"/>
      <c r="E71" s="95"/>
      <c r="F71" s="95"/>
      <c r="G71" s="95"/>
      <c r="H71" s="95"/>
      <c r="I71" s="95"/>
      <c r="J71" s="95"/>
      <c r="K71" s="95"/>
    </row>
    <row r="72" spans="1:21">
      <c r="A72" s="139"/>
      <c r="B72" s="140"/>
      <c r="C72" s="140"/>
      <c r="D72" s="140"/>
      <c r="E72" s="95"/>
      <c r="F72" s="95"/>
      <c r="G72" s="95"/>
      <c r="H72" s="95"/>
      <c r="I72" s="95"/>
      <c r="J72" s="95"/>
      <c r="K72" s="95"/>
    </row>
    <row r="73" spans="1:21">
      <c r="A73" s="139"/>
      <c r="B73" s="140"/>
      <c r="C73" s="140"/>
      <c r="D73" s="140"/>
      <c r="E73" s="95"/>
      <c r="F73" s="95"/>
      <c r="G73" s="95"/>
      <c r="H73" s="95"/>
      <c r="I73" s="95"/>
      <c r="J73" s="95"/>
      <c r="K73" s="95"/>
    </row>
    <row r="74" spans="1:21">
      <c r="A74" s="139"/>
      <c r="B74" s="140"/>
      <c r="C74" s="140"/>
      <c r="D74" s="140"/>
      <c r="E74" s="95"/>
      <c r="F74" s="95"/>
      <c r="G74" s="95"/>
      <c r="H74" s="95"/>
      <c r="I74" s="95"/>
      <c r="J74" s="95"/>
      <c r="K74" s="95"/>
    </row>
    <row r="75" spans="1:21">
      <c r="A75" s="139"/>
      <c r="B75" s="140"/>
      <c r="C75" s="140"/>
      <c r="D75" s="140"/>
      <c r="E75" s="95"/>
      <c r="F75" s="95"/>
      <c r="G75" s="95"/>
      <c r="H75" s="95"/>
      <c r="I75" s="95"/>
      <c r="J75" s="95"/>
      <c r="K75" s="95"/>
    </row>
    <row r="76" spans="1:21">
      <c r="A76" s="139"/>
      <c r="B76" s="140"/>
      <c r="C76" s="140"/>
      <c r="D76" s="140"/>
      <c r="E76" s="95"/>
      <c r="F76" s="95"/>
      <c r="G76" s="95"/>
      <c r="H76" s="95"/>
      <c r="I76" s="95"/>
      <c r="J76" s="95"/>
      <c r="K76" s="95"/>
    </row>
    <row r="77" spans="1:21">
      <c r="A77" s="139"/>
      <c r="B77" s="140"/>
      <c r="C77" s="140"/>
      <c r="D77" s="140"/>
      <c r="E77" s="95"/>
      <c r="F77" s="95"/>
      <c r="G77" s="95"/>
      <c r="H77" s="95"/>
      <c r="I77" s="95"/>
      <c r="J77" s="95"/>
      <c r="K77" s="95"/>
    </row>
    <row r="78" spans="1:21">
      <c r="A78" s="139"/>
      <c r="B78" s="140"/>
      <c r="C78" s="140"/>
      <c r="D78" s="140"/>
      <c r="E78" s="95"/>
      <c r="F78" s="95"/>
      <c r="G78" s="95"/>
      <c r="H78" s="95"/>
      <c r="I78" s="95"/>
      <c r="J78" s="95"/>
      <c r="K78" s="95"/>
    </row>
    <row r="79" spans="1:21">
      <c r="A79" s="139"/>
      <c r="B79" s="140"/>
      <c r="C79" s="140"/>
      <c r="D79" s="140"/>
      <c r="E79" s="95"/>
      <c r="F79" s="95"/>
      <c r="G79" s="95"/>
      <c r="H79" s="95"/>
      <c r="I79" s="95"/>
      <c r="J79" s="95"/>
      <c r="K79" s="95"/>
    </row>
    <row r="80" spans="1:21">
      <c r="A80" s="139"/>
      <c r="B80" s="140"/>
      <c r="C80" s="140"/>
      <c r="D80" s="140"/>
      <c r="E80" s="95"/>
      <c r="F80" s="95"/>
      <c r="G80" s="95"/>
      <c r="H80" s="95"/>
      <c r="I80" s="95"/>
      <c r="J80" s="95"/>
      <c r="K80" s="95"/>
    </row>
    <row r="81" spans="1:11">
      <c r="A81" s="139"/>
      <c r="B81" s="140"/>
      <c r="C81" s="140"/>
      <c r="D81" s="140"/>
      <c r="E81" s="95"/>
      <c r="F81" s="95"/>
      <c r="G81" s="95"/>
      <c r="H81" s="95"/>
      <c r="I81" s="95"/>
      <c r="J81" s="95"/>
      <c r="K81" s="95"/>
    </row>
    <row r="82" spans="1:11">
      <c r="A82" s="139"/>
      <c r="B82" s="140"/>
      <c r="C82" s="140"/>
      <c r="D82" s="140"/>
      <c r="E82" s="95"/>
      <c r="F82" s="95"/>
      <c r="G82" s="95"/>
      <c r="H82" s="95"/>
      <c r="I82" s="95"/>
      <c r="J82" s="95"/>
      <c r="K82" s="95"/>
    </row>
    <row r="83" spans="1:11">
      <c r="A83" s="139"/>
      <c r="B83" s="140"/>
      <c r="C83" s="140"/>
      <c r="D83" s="140"/>
      <c r="E83" s="95"/>
      <c r="F83" s="95"/>
      <c r="G83" s="95"/>
      <c r="H83" s="95"/>
      <c r="I83" s="95"/>
      <c r="J83" s="95"/>
      <c r="K83" s="95"/>
    </row>
    <row r="84" spans="1:11">
      <c r="A84" s="139"/>
      <c r="B84" s="140"/>
      <c r="C84" s="140"/>
      <c r="D84" s="140"/>
      <c r="E84" s="95"/>
      <c r="F84" s="95"/>
      <c r="G84" s="95"/>
      <c r="H84" s="95"/>
      <c r="I84" s="95"/>
      <c r="J84" s="95"/>
      <c r="K84" s="95"/>
    </row>
    <row r="85" spans="1:11">
      <c r="A85" s="139"/>
      <c r="B85" s="140"/>
      <c r="C85" s="140"/>
      <c r="D85" s="140"/>
      <c r="E85" s="95"/>
      <c r="F85" s="95"/>
      <c r="G85" s="95"/>
      <c r="H85" s="95"/>
      <c r="I85" s="95"/>
      <c r="J85" s="95"/>
      <c r="K85" s="95"/>
    </row>
    <row r="86" spans="1:11">
      <c r="A86" s="139"/>
      <c r="B86" s="140"/>
      <c r="C86" s="140"/>
      <c r="D86" s="140"/>
      <c r="E86" s="95"/>
      <c r="F86" s="95"/>
      <c r="G86" s="95"/>
      <c r="H86" s="95"/>
      <c r="I86" s="95"/>
      <c r="J86" s="95"/>
      <c r="K86" s="95"/>
    </row>
    <row r="87" spans="1:11">
      <c r="A87" s="139"/>
      <c r="B87" s="140"/>
      <c r="C87" s="140"/>
      <c r="D87" s="140"/>
      <c r="E87" s="95"/>
      <c r="F87" s="95"/>
      <c r="G87" s="95"/>
      <c r="H87" s="95"/>
      <c r="I87" s="95"/>
      <c r="J87" s="95"/>
      <c r="K87" s="95"/>
    </row>
    <row r="88" spans="1:11">
      <c r="A88" s="139"/>
      <c r="B88" s="140"/>
      <c r="C88" s="140"/>
      <c r="D88" s="140"/>
      <c r="E88" s="95"/>
      <c r="F88" s="95"/>
      <c r="G88" s="95"/>
      <c r="H88" s="95"/>
      <c r="I88" s="95"/>
      <c r="J88" s="95"/>
      <c r="K88" s="95"/>
    </row>
    <row r="89" spans="1:11">
      <c r="A89" s="139"/>
      <c r="B89" s="140"/>
      <c r="C89" s="140"/>
      <c r="D89" s="140"/>
      <c r="E89" s="95"/>
      <c r="F89" s="95"/>
      <c r="G89" s="95"/>
      <c r="H89" s="95"/>
      <c r="I89" s="95"/>
      <c r="J89" s="95"/>
      <c r="K89" s="95"/>
    </row>
    <row r="90" spans="1:11">
      <c r="A90" s="139"/>
      <c r="B90" s="140"/>
      <c r="C90" s="140"/>
      <c r="D90" s="140"/>
      <c r="E90" s="95"/>
      <c r="F90" s="95"/>
      <c r="G90" s="95"/>
      <c r="H90" s="95"/>
      <c r="I90" s="95"/>
      <c r="J90" s="95"/>
      <c r="K90" s="95"/>
    </row>
    <row r="91" spans="1:11">
      <c r="A91" s="139"/>
      <c r="B91" s="140"/>
      <c r="C91" s="140"/>
      <c r="D91" s="140"/>
      <c r="E91" s="95"/>
      <c r="F91" s="95"/>
      <c r="G91" s="95"/>
      <c r="H91" s="95"/>
      <c r="I91" s="95"/>
      <c r="J91" s="95"/>
      <c r="K91" s="95"/>
    </row>
    <row r="92" spans="1:11">
      <c r="A92" s="139"/>
      <c r="B92" s="140"/>
      <c r="C92" s="140"/>
      <c r="D92" s="140"/>
      <c r="E92" s="95"/>
      <c r="F92" s="95"/>
      <c r="G92" s="95"/>
      <c r="H92" s="95"/>
      <c r="I92" s="95"/>
      <c r="J92" s="95"/>
      <c r="K92" s="95"/>
    </row>
    <row r="93" spans="1:11">
      <c r="A93" s="139"/>
      <c r="B93" s="140"/>
      <c r="C93" s="140"/>
      <c r="D93" s="140"/>
      <c r="E93" s="95"/>
      <c r="F93" s="95"/>
      <c r="G93" s="95"/>
      <c r="H93" s="95"/>
      <c r="I93" s="95"/>
      <c r="J93" s="95"/>
      <c r="K93" s="95"/>
    </row>
    <row r="94" spans="1:11">
      <c r="A94" s="139"/>
      <c r="B94" s="140"/>
      <c r="C94" s="140"/>
      <c r="D94" s="140"/>
      <c r="E94" s="95"/>
      <c r="F94" s="95"/>
      <c r="G94" s="95"/>
      <c r="H94" s="95"/>
      <c r="I94" s="95"/>
      <c r="J94" s="95"/>
      <c r="K94" s="95"/>
    </row>
    <row r="95" spans="1:11">
      <c r="A95" s="139"/>
      <c r="B95" s="140"/>
      <c r="C95" s="140"/>
      <c r="D95" s="140"/>
      <c r="E95" s="95"/>
      <c r="F95" s="95"/>
      <c r="G95" s="95"/>
      <c r="H95" s="95"/>
      <c r="I95" s="95"/>
      <c r="J95" s="95"/>
      <c r="K95" s="95"/>
    </row>
    <row r="96" spans="1:11">
      <c r="A96" s="139"/>
      <c r="B96" s="140"/>
      <c r="C96" s="140"/>
      <c r="D96" s="140"/>
      <c r="E96" s="95"/>
      <c r="F96" s="95"/>
      <c r="G96" s="95"/>
      <c r="H96" s="95"/>
      <c r="I96" s="95"/>
      <c r="J96" s="95"/>
      <c r="K96" s="95"/>
    </row>
    <row r="97" spans="1:11">
      <c r="A97" s="139"/>
      <c r="B97" s="140"/>
      <c r="C97" s="140"/>
      <c r="D97" s="140"/>
      <c r="E97" s="95"/>
      <c r="F97" s="95"/>
      <c r="G97" s="95"/>
      <c r="H97" s="95"/>
      <c r="I97" s="95"/>
      <c r="J97" s="95"/>
      <c r="K97" s="95"/>
    </row>
    <row r="98" spans="1:11">
      <c r="A98" s="139"/>
      <c r="B98" s="140"/>
      <c r="C98" s="140"/>
      <c r="D98" s="140"/>
      <c r="E98" s="95"/>
      <c r="F98" s="95"/>
      <c r="G98" s="95"/>
      <c r="H98" s="95"/>
      <c r="I98" s="95"/>
      <c r="J98" s="95"/>
      <c r="K98" s="95"/>
    </row>
    <row r="99" spans="1:11">
      <c r="A99" s="139"/>
      <c r="B99" s="140"/>
      <c r="C99" s="140"/>
      <c r="D99" s="140"/>
      <c r="E99" s="95"/>
      <c r="F99" s="95"/>
      <c r="G99" s="95"/>
      <c r="H99" s="95"/>
      <c r="I99" s="95"/>
      <c r="J99" s="95"/>
      <c r="K99" s="95"/>
    </row>
    <row r="100" spans="1:11">
      <c r="A100" s="139"/>
      <c r="B100" s="140"/>
      <c r="C100" s="140"/>
      <c r="D100" s="140"/>
      <c r="E100" s="95"/>
      <c r="F100" s="95"/>
      <c r="G100" s="95"/>
      <c r="H100" s="95"/>
      <c r="I100" s="95"/>
      <c r="J100" s="95"/>
      <c r="K100" s="95"/>
    </row>
    <row r="101" spans="1:11">
      <c r="A101" s="139"/>
      <c r="B101" s="140"/>
      <c r="C101" s="140"/>
      <c r="D101" s="140"/>
      <c r="E101" s="95"/>
      <c r="F101" s="95"/>
      <c r="G101" s="95"/>
      <c r="H101" s="95"/>
      <c r="I101" s="95"/>
      <c r="J101" s="95"/>
      <c r="K101" s="95"/>
    </row>
    <row r="102" spans="1:11">
      <c r="A102" s="139"/>
      <c r="B102" s="140"/>
      <c r="C102" s="140"/>
      <c r="D102" s="140"/>
      <c r="E102" s="95"/>
      <c r="F102" s="95"/>
      <c r="G102" s="95"/>
      <c r="H102" s="95"/>
      <c r="I102" s="95"/>
      <c r="J102" s="95"/>
      <c r="K102" s="95"/>
    </row>
    <row r="103" spans="1:11">
      <c r="A103" s="139"/>
      <c r="B103" s="140"/>
      <c r="C103" s="140"/>
      <c r="D103" s="140"/>
      <c r="E103" s="95"/>
      <c r="F103" s="95"/>
      <c r="G103" s="95"/>
      <c r="H103" s="95"/>
      <c r="I103" s="95"/>
      <c r="J103" s="95"/>
      <c r="K103" s="95"/>
    </row>
    <row r="104" spans="1:11">
      <c r="A104" s="139"/>
      <c r="B104" s="140"/>
      <c r="C104" s="140"/>
      <c r="D104" s="140"/>
      <c r="E104" s="95"/>
      <c r="F104" s="95"/>
      <c r="G104" s="95"/>
      <c r="H104" s="95"/>
      <c r="I104" s="95"/>
      <c r="J104" s="95"/>
      <c r="K104" s="95"/>
    </row>
    <row r="105" spans="1:11">
      <c r="A105" s="139"/>
      <c r="B105" s="140"/>
      <c r="C105" s="140"/>
      <c r="D105" s="140"/>
      <c r="E105" s="95"/>
      <c r="F105" s="95"/>
      <c r="G105" s="95"/>
      <c r="H105" s="95"/>
      <c r="I105" s="95"/>
      <c r="J105" s="95"/>
      <c r="K105" s="95"/>
    </row>
    <row r="106" spans="1:11">
      <c r="A106" s="139"/>
      <c r="B106" s="140"/>
      <c r="C106" s="140"/>
      <c r="D106" s="140"/>
      <c r="E106" s="95"/>
      <c r="F106" s="95"/>
      <c r="G106" s="95"/>
      <c r="H106" s="95"/>
      <c r="I106" s="95"/>
      <c r="J106" s="95"/>
      <c r="K106" s="95"/>
    </row>
    <row r="107" spans="1:11">
      <c r="A107" s="139"/>
      <c r="B107" s="140"/>
      <c r="C107" s="140"/>
      <c r="D107" s="140"/>
      <c r="E107" s="95"/>
      <c r="F107" s="95"/>
      <c r="G107" s="95"/>
      <c r="H107" s="95"/>
      <c r="I107" s="95"/>
      <c r="J107" s="95"/>
      <c r="K107" s="95"/>
    </row>
    <row r="108" spans="1:11">
      <c r="A108" s="139"/>
      <c r="B108" s="140"/>
      <c r="C108" s="140"/>
      <c r="D108" s="140"/>
      <c r="E108" s="95"/>
      <c r="F108" s="95"/>
      <c r="G108" s="95"/>
      <c r="H108" s="95"/>
      <c r="I108" s="95"/>
      <c r="J108" s="95"/>
      <c r="K108" s="95"/>
    </row>
    <row r="109" spans="1:11">
      <c r="A109" s="139"/>
      <c r="B109" s="140"/>
      <c r="C109" s="140"/>
      <c r="D109" s="140"/>
      <c r="E109" s="95"/>
      <c r="F109" s="95"/>
      <c r="G109" s="95"/>
      <c r="H109" s="95"/>
      <c r="I109" s="95"/>
      <c r="J109" s="95"/>
      <c r="K109" s="95"/>
    </row>
    <row r="110" spans="1:11">
      <c r="A110" s="139"/>
      <c r="B110" s="140"/>
      <c r="C110" s="140"/>
      <c r="D110" s="140"/>
      <c r="E110" s="95"/>
      <c r="F110" s="95"/>
      <c r="G110" s="95"/>
      <c r="H110" s="95"/>
      <c r="I110" s="95"/>
      <c r="J110" s="95"/>
      <c r="K110" s="95"/>
    </row>
    <row r="111" spans="1:11">
      <c r="A111" s="139"/>
      <c r="B111" s="140"/>
      <c r="C111" s="140"/>
      <c r="D111" s="140"/>
      <c r="E111" s="95"/>
      <c r="F111" s="95"/>
      <c r="G111" s="95"/>
      <c r="H111" s="95"/>
      <c r="I111" s="95"/>
      <c r="J111" s="95"/>
      <c r="K111" s="95"/>
    </row>
    <row r="112" spans="1:11">
      <c r="A112" s="139"/>
      <c r="B112" s="140"/>
      <c r="C112" s="140"/>
      <c r="D112" s="140"/>
      <c r="E112" s="95"/>
      <c r="F112" s="95"/>
      <c r="G112" s="95"/>
      <c r="H112" s="95"/>
      <c r="I112" s="95"/>
      <c r="J112" s="95"/>
      <c r="K112" s="95"/>
    </row>
    <row r="113" spans="1:11">
      <c r="A113" s="139"/>
      <c r="B113" s="140"/>
      <c r="C113" s="140"/>
      <c r="D113" s="140"/>
      <c r="E113" s="95"/>
      <c r="F113" s="95"/>
      <c r="G113" s="95"/>
      <c r="H113" s="95"/>
      <c r="I113" s="95"/>
      <c r="J113" s="95"/>
      <c r="K113" s="95"/>
    </row>
    <row r="114" spans="1:11">
      <c r="A114" s="139"/>
      <c r="B114" s="140"/>
      <c r="C114" s="140"/>
      <c r="D114" s="140"/>
      <c r="E114" s="95"/>
      <c r="F114" s="95"/>
      <c r="G114" s="95"/>
      <c r="H114" s="95"/>
      <c r="I114" s="95"/>
      <c r="J114" s="95"/>
      <c r="K114" s="95"/>
    </row>
    <row r="115" spans="1:11">
      <c r="A115" s="139"/>
      <c r="B115" s="140"/>
      <c r="C115" s="140"/>
      <c r="D115" s="140"/>
      <c r="E115" s="95"/>
      <c r="F115" s="95"/>
      <c r="G115" s="95"/>
      <c r="H115" s="95"/>
      <c r="I115" s="95"/>
      <c r="J115" s="95"/>
      <c r="K115" s="95"/>
    </row>
    <row r="116" spans="1:11">
      <c r="A116" s="139"/>
      <c r="B116" s="140"/>
      <c r="C116" s="140"/>
      <c r="D116" s="140"/>
      <c r="E116" s="95"/>
      <c r="F116" s="95"/>
      <c r="G116" s="95"/>
      <c r="H116" s="95"/>
      <c r="I116" s="95"/>
      <c r="J116" s="95"/>
      <c r="K116" s="95"/>
    </row>
    <row r="117" spans="1:11">
      <c r="A117" s="139"/>
      <c r="B117" s="140"/>
      <c r="C117" s="140"/>
      <c r="D117" s="140"/>
      <c r="E117" s="95"/>
      <c r="F117" s="95"/>
      <c r="G117" s="95"/>
      <c r="H117" s="95"/>
      <c r="I117" s="95"/>
      <c r="J117" s="95"/>
      <c r="K117" s="95"/>
    </row>
    <row r="118" spans="1:11">
      <c r="A118" s="139"/>
      <c r="B118" s="140"/>
      <c r="C118" s="140"/>
      <c r="D118" s="140"/>
      <c r="E118" s="95"/>
      <c r="F118" s="95"/>
      <c r="G118" s="95"/>
      <c r="H118" s="95"/>
      <c r="I118" s="95"/>
      <c r="J118" s="95"/>
      <c r="K118" s="95"/>
    </row>
    <row r="119" spans="1:11">
      <c r="A119" s="139"/>
      <c r="B119" s="140"/>
      <c r="C119" s="140"/>
      <c r="D119" s="140"/>
      <c r="E119" s="95"/>
      <c r="F119" s="95"/>
      <c r="G119" s="95"/>
      <c r="H119" s="95"/>
      <c r="I119" s="95"/>
      <c r="J119" s="95"/>
      <c r="K119" s="95"/>
    </row>
    <row r="120" spans="1:11">
      <c r="A120" s="139"/>
      <c r="B120" s="140"/>
      <c r="C120" s="140"/>
      <c r="D120" s="140"/>
      <c r="E120" s="95"/>
      <c r="F120" s="95"/>
      <c r="G120" s="95"/>
      <c r="H120" s="95"/>
      <c r="I120" s="95"/>
      <c r="J120" s="95"/>
      <c r="K120" s="95"/>
    </row>
    <row r="121" spans="1:11">
      <c r="A121" s="139"/>
      <c r="B121" s="140"/>
      <c r="C121" s="140"/>
      <c r="D121" s="140"/>
      <c r="E121" s="95"/>
      <c r="F121" s="95"/>
      <c r="G121" s="95"/>
      <c r="H121" s="95"/>
      <c r="I121" s="95"/>
      <c r="J121" s="95"/>
      <c r="K121" s="95"/>
    </row>
    <row r="122" spans="1:11">
      <c r="A122" s="139"/>
      <c r="B122" s="140"/>
      <c r="C122" s="140"/>
      <c r="D122" s="140"/>
      <c r="E122" s="95"/>
      <c r="F122" s="95"/>
      <c r="G122" s="95"/>
      <c r="H122" s="95"/>
      <c r="I122" s="95"/>
      <c r="J122" s="95"/>
      <c r="K122" s="95"/>
    </row>
    <row r="123" spans="1:11">
      <c r="A123" s="139"/>
      <c r="B123" s="140"/>
      <c r="C123" s="140"/>
      <c r="D123" s="140"/>
      <c r="E123" s="95"/>
      <c r="F123" s="95"/>
      <c r="G123" s="95"/>
      <c r="H123" s="95"/>
      <c r="I123" s="95"/>
      <c r="J123" s="95"/>
      <c r="K123" s="95"/>
    </row>
    <row r="124" spans="1:11">
      <c r="A124" s="139"/>
      <c r="B124" s="140"/>
      <c r="C124" s="140"/>
      <c r="D124" s="140"/>
      <c r="E124" s="95"/>
      <c r="F124" s="95"/>
      <c r="G124" s="95"/>
      <c r="H124" s="95"/>
      <c r="I124" s="95"/>
      <c r="J124" s="95"/>
      <c r="K124" s="95"/>
    </row>
    <row r="125" spans="1:11">
      <c r="A125" s="139"/>
      <c r="B125" s="140"/>
      <c r="C125" s="140"/>
      <c r="D125" s="140"/>
      <c r="E125" s="95"/>
      <c r="F125" s="95"/>
      <c r="G125" s="95"/>
      <c r="H125" s="95"/>
      <c r="I125" s="95"/>
      <c r="J125" s="95"/>
      <c r="K125" s="95"/>
    </row>
    <row r="126" spans="1:11">
      <c r="A126" s="139"/>
      <c r="B126" s="140"/>
      <c r="C126" s="140"/>
      <c r="D126" s="140"/>
      <c r="E126" s="95"/>
      <c r="F126" s="95"/>
      <c r="G126" s="95"/>
      <c r="H126" s="95"/>
      <c r="I126" s="95"/>
      <c r="J126" s="95"/>
      <c r="K126" s="95"/>
    </row>
    <row r="127" spans="1:11">
      <c r="A127" s="139"/>
      <c r="B127" s="140"/>
      <c r="C127" s="140"/>
      <c r="D127" s="140"/>
      <c r="E127" s="95"/>
      <c r="F127" s="95"/>
      <c r="G127" s="95"/>
      <c r="H127" s="95"/>
      <c r="I127" s="95"/>
      <c r="J127" s="95"/>
      <c r="K127" s="95"/>
    </row>
    <row r="128" spans="1:11">
      <c r="A128" s="139"/>
      <c r="B128" s="140"/>
      <c r="C128" s="140"/>
      <c r="D128" s="140"/>
      <c r="E128" s="95"/>
      <c r="F128" s="95"/>
      <c r="G128" s="95"/>
      <c r="H128" s="95"/>
      <c r="I128" s="95"/>
      <c r="J128" s="95"/>
      <c r="K128" s="95"/>
    </row>
    <row r="129" spans="1:11">
      <c r="A129" s="139"/>
      <c r="B129" s="140"/>
      <c r="C129" s="140"/>
      <c r="D129" s="140"/>
      <c r="E129" s="95"/>
      <c r="F129" s="95"/>
      <c r="G129" s="95"/>
      <c r="H129" s="95"/>
      <c r="I129" s="95"/>
      <c r="J129" s="95"/>
      <c r="K129" s="95"/>
    </row>
    <row r="130" spans="1:11">
      <c r="A130" s="139"/>
      <c r="B130" s="140"/>
      <c r="C130" s="140"/>
      <c r="D130" s="140"/>
      <c r="E130" s="95"/>
      <c r="F130" s="95"/>
      <c r="G130" s="95"/>
      <c r="H130" s="95"/>
      <c r="I130" s="95"/>
      <c r="J130" s="95"/>
      <c r="K130" s="95"/>
    </row>
    <row r="131" spans="1:11">
      <c r="A131" s="139"/>
      <c r="B131" s="140"/>
      <c r="C131" s="140"/>
      <c r="D131" s="140"/>
      <c r="E131" s="95"/>
      <c r="F131" s="95"/>
      <c r="G131" s="95"/>
      <c r="H131" s="95"/>
      <c r="I131" s="95"/>
      <c r="J131" s="95"/>
      <c r="K131" s="95"/>
    </row>
    <row r="132" spans="1:11" ht="15">
      <c r="A132"/>
      <c r="B132"/>
      <c r="C132"/>
      <c r="D132"/>
      <c r="E132"/>
      <c r="F132"/>
      <c r="G132"/>
      <c r="H132"/>
      <c r="I132"/>
      <c r="J132"/>
      <c r="K132"/>
    </row>
    <row r="133" spans="1:11" ht="15">
      <c r="A133"/>
      <c r="B133"/>
      <c r="C133"/>
      <c r="D133"/>
      <c r="E133"/>
      <c r="F133"/>
      <c r="G133"/>
      <c r="H133"/>
      <c r="I133"/>
      <c r="J133"/>
      <c r="K133"/>
    </row>
    <row r="134" spans="1:11" ht="15">
      <c r="A134"/>
      <c r="B134"/>
      <c r="C134"/>
      <c r="D134"/>
      <c r="E134"/>
      <c r="F134"/>
      <c r="G134"/>
      <c r="H134"/>
      <c r="I134"/>
      <c r="J134"/>
      <c r="K134"/>
    </row>
    <row r="135" spans="1:11" ht="15">
      <c r="A135"/>
      <c r="B135"/>
      <c r="C135"/>
      <c r="D135"/>
      <c r="E135"/>
      <c r="F135"/>
      <c r="G135"/>
      <c r="H135"/>
      <c r="I135"/>
      <c r="J135"/>
      <c r="K135"/>
    </row>
    <row r="136" spans="1:11" ht="15">
      <c r="A136"/>
      <c r="B136"/>
      <c r="C136"/>
      <c r="D136"/>
      <c r="E136"/>
      <c r="F136"/>
      <c r="G136"/>
      <c r="H136"/>
      <c r="I136"/>
      <c r="J136"/>
      <c r="K136"/>
    </row>
    <row r="137" spans="1:11" ht="15">
      <c r="A137"/>
      <c r="B137"/>
      <c r="C137"/>
      <c r="D137"/>
      <c r="E137"/>
      <c r="F137"/>
      <c r="G137"/>
      <c r="H137"/>
      <c r="I137"/>
      <c r="J137"/>
      <c r="K137"/>
    </row>
    <row r="138" spans="1:11" ht="15">
      <c r="A138"/>
      <c r="B138"/>
      <c r="C138"/>
      <c r="D138"/>
      <c r="E138"/>
      <c r="F138"/>
      <c r="G138"/>
      <c r="H138"/>
      <c r="I138"/>
      <c r="J138"/>
      <c r="K138"/>
    </row>
    <row r="139" spans="1:11" ht="15">
      <c r="A139"/>
      <c r="B139"/>
      <c r="C139"/>
      <c r="D139"/>
      <c r="E139"/>
      <c r="F139"/>
      <c r="G139"/>
      <c r="H139"/>
      <c r="I139"/>
      <c r="J139"/>
      <c r="K139"/>
    </row>
    <row r="140" spans="1:11" ht="15">
      <c r="A140"/>
      <c r="B140"/>
      <c r="C140"/>
      <c r="D140"/>
      <c r="E140"/>
      <c r="F140"/>
      <c r="G140"/>
      <c r="H140"/>
      <c r="I140"/>
      <c r="J140"/>
      <c r="K140"/>
    </row>
    <row r="141" spans="1:11" ht="15">
      <c r="A141"/>
      <c r="B141"/>
      <c r="C141"/>
      <c r="D141"/>
      <c r="E141"/>
      <c r="F141"/>
      <c r="G141"/>
      <c r="H141"/>
      <c r="I141"/>
      <c r="J141"/>
      <c r="K141"/>
    </row>
    <row r="142" spans="1:11" ht="15">
      <c r="A142"/>
      <c r="B142"/>
      <c r="C142"/>
      <c r="D142"/>
      <c r="E142"/>
      <c r="F142"/>
      <c r="G142"/>
      <c r="H142"/>
      <c r="I142"/>
      <c r="J142"/>
      <c r="K142"/>
    </row>
    <row r="143" spans="1:11" ht="15">
      <c r="A143"/>
      <c r="B143"/>
      <c r="C143"/>
      <c r="D143"/>
      <c r="E143"/>
      <c r="F143"/>
      <c r="G143"/>
      <c r="H143"/>
      <c r="I143"/>
      <c r="J143"/>
      <c r="K143"/>
    </row>
    <row r="144" spans="1:11" ht="15">
      <c r="A144"/>
      <c r="B144"/>
      <c r="C144"/>
      <c r="D144"/>
      <c r="E144"/>
      <c r="F144"/>
      <c r="G144"/>
      <c r="H144"/>
      <c r="I144"/>
      <c r="J144"/>
      <c r="K144"/>
    </row>
    <row r="145" spans="1:11" ht="15">
      <c r="A145"/>
      <c r="B145"/>
      <c r="C145"/>
      <c r="D145"/>
      <c r="E145"/>
      <c r="F145"/>
      <c r="G145"/>
      <c r="H145"/>
      <c r="I145"/>
      <c r="J145"/>
      <c r="K145"/>
    </row>
    <row r="146" spans="1:11" ht="15">
      <c r="A146"/>
      <c r="B146"/>
      <c r="C146"/>
      <c r="D146"/>
      <c r="E146"/>
      <c r="F146"/>
      <c r="G146"/>
      <c r="H146"/>
      <c r="I146"/>
      <c r="J146"/>
      <c r="K146"/>
    </row>
    <row r="147" spans="1:11" ht="15">
      <c r="A147"/>
      <c r="B147"/>
      <c r="C147"/>
      <c r="D147"/>
      <c r="E147"/>
      <c r="F147"/>
      <c r="G147"/>
      <c r="H147"/>
      <c r="I147"/>
      <c r="J147"/>
      <c r="K147"/>
    </row>
    <row r="148" spans="1:11" ht="15">
      <c r="A148"/>
      <c r="B148"/>
      <c r="C148"/>
      <c r="D148"/>
      <c r="E148"/>
      <c r="F148"/>
      <c r="G148"/>
      <c r="H148"/>
      <c r="I148"/>
      <c r="J148"/>
      <c r="K148"/>
    </row>
    <row r="149" spans="1:11" ht="15">
      <c r="A149"/>
      <c r="B149"/>
      <c r="C149"/>
      <c r="D149"/>
      <c r="E149"/>
      <c r="F149"/>
      <c r="G149"/>
      <c r="H149"/>
      <c r="I149"/>
      <c r="J149"/>
      <c r="K149"/>
    </row>
    <row r="150" spans="1:11" ht="15">
      <c r="A150"/>
      <c r="B150"/>
      <c r="C150"/>
      <c r="D150"/>
      <c r="E150"/>
      <c r="F150"/>
      <c r="G150"/>
      <c r="H150"/>
      <c r="I150"/>
      <c r="J150"/>
      <c r="K150"/>
    </row>
    <row r="151" spans="1:11" ht="15">
      <c r="A151"/>
      <c r="B151"/>
      <c r="C151"/>
      <c r="D151"/>
      <c r="E151"/>
      <c r="F151"/>
      <c r="G151"/>
      <c r="H151"/>
      <c r="I151"/>
      <c r="J151"/>
      <c r="K151"/>
    </row>
    <row r="152" spans="1:11" ht="15">
      <c r="A152"/>
      <c r="B152"/>
      <c r="C152"/>
      <c r="D152"/>
      <c r="E152"/>
      <c r="F152"/>
      <c r="G152"/>
      <c r="H152"/>
      <c r="I152"/>
      <c r="J152"/>
      <c r="K152"/>
    </row>
    <row r="153" spans="1:11" ht="15">
      <c r="A153"/>
      <c r="B153"/>
      <c r="C153"/>
      <c r="D153"/>
      <c r="E153"/>
      <c r="F153"/>
      <c r="G153"/>
      <c r="H153"/>
      <c r="I153"/>
      <c r="J153"/>
      <c r="K153"/>
    </row>
    <row r="154" spans="1:11" ht="15">
      <c r="A154"/>
      <c r="B154"/>
      <c r="C154"/>
      <c r="D154"/>
      <c r="E154"/>
      <c r="F154"/>
      <c r="G154"/>
      <c r="H154"/>
      <c r="I154"/>
      <c r="J154"/>
      <c r="K154"/>
    </row>
    <row r="155" spans="1:11" ht="15">
      <c r="A155"/>
      <c r="B155"/>
      <c r="C155"/>
      <c r="D155"/>
      <c r="E155"/>
      <c r="F155"/>
      <c r="G155"/>
      <c r="H155"/>
      <c r="I155"/>
      <c r="J155"/>
      <c r="K155"/>
    </row>
    <row r="156" spans="1:11" ht="15">
      <c r="A156"/>
      <c r="B156"/>
      <c r="C156"/>
      <c r="D156"/>
      <c r="E156"/>
      <c r="F156"/>
      <c r="G156"/>
      <c r="H156"/>
      <c r="I156"/>
      <c r="J156"/>
      <c r="K156"/>
    </row>
    <row r="157" spans="1:11" ht="15">
      <c r="A157"/>
      <c r="B157"/>
      <c r="C157"/>
      <c r="D157"/>
      <c r="E157"/>
      <c r="F157"/>
      <c r="G157"/>
      <c r="H157"/>
      <c r="I157"/>
      <c r="J157"/>
      <c r="K157"/>
    </row>
    <row r="158" spans="1:11" ht="15">
      <c r="A158"/>
      <c r="B158"/>
      <c r="C158"/>
      <c r="D158"/>
      <c r="E158"/>
      <c r="F158"/>
      <c r="G158"/>
      <c r="H158"/>
      <c r="I158"/>
      <c r="J158"/>
      <c r="K158"/>
    </row>
    <row r="159" spans="1:11" ht="15">
      <c r="A159"/>
      <c r="B159"/>
      <c r="C159"/>
      <c r="D159"/>
      <c r="E159"/>
      <c r="F159"/>
      <c r="G159"/>
      <c r="H159"/>
      <c r="I159"/>
      <c r="J159"/>
      <c r="K159"/>
    </row>
    <row r="160" spans="1:11" ht="15">
      <c r="A160"/>
      <c r="B160"/>
      <c r="C160"/>
      <c r="D160"/>
      <c r="E160"/>
      <c r="F160"/>
      <c r="G160"/>
      <c r="H160"/>
      <c r="I160"/>
      <c r="J160"/>
      <c r="K160"/>
    </row>
    <row r="161" spans="1:11" ht="15">
      <c r="A161"/>
      <c r="B161"/>
      <c r="C161"/>
      <c r="D161"/>
      <c r="E161"/>
      <c r="F161"/>
      <c r="G161"/>
      <c r="H161"/>
      <c r="I161"/>
      <c r="J161"/>
      <c r="K161"/>
    </row>
    <row r="162" spans="1:11" ht="15">
      <c r="A162"/>
      <c r="B162"/>
      <c r="C162"/>
      <c r="D162"/>
      <c r="E162"/>
      <c r="F162"/>
      <c r="G162"/>
      <c r="H162"/>
      <c r="I162"/>
      <c r="J162"/>
      <c r="K162"/>
    </row>
    <row r="163" spans="1:11" ht="15">
      <c r="A163"/>
      <c r="B163"/>
      <c r="C163"/>
      <c r="D163"/>
      <c r="E163"/>
      <c r="F163"/>
      <c r="G163"/>
      <c r="H163"/>
      <c r="I163"/>
      <c r="J163"/>
      <c r="K163"/>
    </row>
    <row r="164" spans="1:11" ht="15">
      <c r="A164"/>
      <c r="B164"/>
      <c r="C164"/>
      <c r="D164"/>
      <c r="E164"/>
      <c r="F164"/>
      <c r="G164"/>
      <c r="H164"/>
      <c r="I164"/>
      <c r="J164"/>
      <c r="K164"/>
    </row>
    <row r="165" spans="1:11" ht="15">
      <c r="A165"/>
      <c r="B165"/>
      <c r="C165"/>
      <c r="D165"/>
      <c r="E165"/>
      <c r="F165"/>
      <c r="G165"/>
      <c r="H165"/>
      <c r="I165"/>
      <c r="J165"/>
      <c r="K165"/>
    </row>
    <row r="166" spans="1:11" ht="15">
      <c r="A166"/>
      <c r="B166"/>
      <c r="C166"/>
      <c r="D166"/>
      <c r="E166"/>
      <c r="F166"/>
      <c r="G166"/>
      <c r="H166"/>
      <c r="I166"/>
      <c r="J166"/>
      <c r="K166"/>
    </row>
    <row r="167" spans="1:11" ht="15">
      <c r="A167"/>
      <c r="B167"/>
      <c r="C167"/>
      <c r="D167"/>
      <c r="E167"/>
      <c r="F167"/>
      <c r="G167"/>
      <c r="H167"/>
      <c r="I167"/>
      <c r="J167"/>
      <c r="K167"/>
    </row>
    <row r="168" spans="1:11" ht="15">
      <c r="A168"/>
      <c r="B168"/>
      <c r="C168"/>
      <c r="D168"/>
      <c r="E168"/>
      <c r="F168"/>
      <c r="G168"/>
      <c r="H168"/>
      <c r="I168"/>
      <c r="J168"/>
      <c r="K168"/>
    </row>
    <row r="169" spans="1:11" ht="15">
      <c r="A169"/>
      <c r="B169"/>
      <c r="C169"/>
      <c r="D169"/>
      <c r="E169"/>
      <c r="F169"/>
      <c r="G169"/>
      <c r="H169"/>
      <c r="I169"/>
      <c r="J169"/>
      <c r="K169"/>
    </row>
    <row r="170" spans="1:11" ht="15">
      <c r="A170"/>
      <c r="B170"/>
      <c r="C170"/>
      <c r="D170"/>
      <c r="E170"/>
      <c r="F170"/>
      <c r="G170"/>
      <c r="H170"/>
      <c r="I170"/>
      <c r="J170"/>
      <c r="K170"/>
    </row>
    <row r="171" spans="1:11" ht="15">
      <c r="A171"/>
      <c r="B171"/>
      <c r="C171"/>
      <c r="D171"/>
      <c r="E171"/>
      <c r="F171"/>
      <c r="G171"/>
      <c r="H171"/>
      <c r="I171"/>
      <c r="J171"/>
      <c r="K171"/>
    </row>
    <row r="172" spans="1:11" ht="15">
      <c r="A172"/>
      <c r="B172"/>
      <c r="C172"/>
      <c r="D172"/>
      <c r="E172"/>
      <c r="F172"/>
      <c r="G172"/>
      <c r="H172"/>
      <c r="I172"/>
      <c r="J172"/>
      <c r="K172"/>
    </row>
    <row r="173" spans="1:11" ht="15">
      <c r="A173"/>
      <c r="B173"/>
      <c r="C173"/>
      <c r="D173"/>
      <c r="E173"/>
      <c r="F173"/>
      <c r="G173"/>
      <c r="H173"/>
      <c r="I173"/>
      <c r="J173"/>
      <c r="K173"/>
    </row>
    <row r="174" spans="1:11" ht="15">
      <c r="A174"/>
      <c r="B174"/>
      <c r="C174"/>
      <c r="D174"/>
      <c r="E174"/>
      <c r="F174"/>
      <c r="G174"/>
      <c r="H174"/>
      <c r="I174"/>
      <c r="J174"/>
      <c r="K174"/>
    </row>
    <row r="175" spans="1:11" ht="15">
      <c r="A175"/>
      <c r="B175"/>
      <c r="C175"/>
      <c r="D175"/>
      <c r="E175"/>
      <c r="F175"/>
      <c r="G175"/>
      <c r="H175"/>
      <c r="I175"/>
      <c r="J175"/>
      <c r="K175"/>
    </row>
    <row r="176" spans="1:11" ht="15">
      <c r="A176"/>
      <c r="B176"/>
      <c r="C176"/>
      <c r="D176"/>
      <c r="E176"/>
      <c r="F176"/>
      <c r="G176"/>
      <c r="H176"/>
      <c r="I176"/>
      <c r="J176"/>
      <c r="K176"/>
    </row>
    <row r="177" spans="1:11" ht="15">
      <c r="A177"/>
      <c r="B177"/>
      <c r="C177"/>
      <c r="D177"/>
      <c r="E177"/>
      <c r="F177"/>
      <c r="G177"/>
      <c r="H177"/>
      <c r="I177"/>
      <c r="J177"/>
      <c r="K177"/>
    </row>
    <row r="178" spans="1:11" ht="15">
      <c r="A178"/>
      <c r="B178"/>
      <c r="C178"/>
      <c r="D178"/>
      <c r="E178"/>
      <c r="F178"/>
      <c r="G178"/>
      <c r="H178"/>
      <c r="I178"/>
      <c r="J178"/>
      <c r="K178"/>
    </row>
    <row r="179" spans="1:11" ht="15">
      <c r="A179"/>
      <c r="B179"/>
      <c r="C179"/>
      <c r="D179"/>
      <c r="E179"/>
      <c r="F179"/>
      <c r="G179"/>
      <c r="H179"/>
      <c r="I179"/>
      <c r="J179"/>
      <c r="K179"/>
    </row>
    <row r="180" spans="1:11" ht="15">
      <c r="A180"/>
      <c r="B180"/>
      <c r="C180"/>
      <c r="D180"/>
      <c r="E180"/>
      <c r="F180"/>
      <c r="G180"/>
      <c r="H180"/>
      <c r="I180"/>
      <c r="J180"/>
      <c r="K180"/>
    </row>
    <row r="181" spans="1:11" ht="15">
      <c r="A181"/>
      <c r="B181"/>
      <c r="C181"/>
      <c r="D181"/>
      <c r="E181"/>
      <c r="F181"/>
      <c r="G181"/>
      <c r="H181"/>
      <c r="I181"/>
      <c r="J181"/>
      <c r="K181"/>
    </row>
    <row r="182" spans="1:11" ht="15">
      <c r="A182"/>
      <c r="B182"/>
      <c r="C182"/>
      <c r="D182"/>
      <c r="E182"/>
      <c r="F182"/>
      <c r="G182"/>
      <c r="H182"/>
      <c r="I182"/>
      <c r="J182"/>
      <c r="K182"/>
    </row>
    <row r="183" spans="1:11" ht="15">
      <c r="A183"/>
      <c r="B183"/>
      <c r="C183"/>
      <c r="D183"/>
      <c r="E183"/>
      <c r="F183"/>
      <c r="G183"/>
      <c r="H183"/>
      <c r="I183"/>
      <c r="J183"/>
      <c r="K183"/>
    </row>
    <row r="184" spans="1:11" ht="15">
      <c r="A184"/>
      <c r="B184"/>
      <c r="C184"/>
      <c r="D184"/>
      <c r="E184"/>
      <c r="F184"/>
      <c r="G184"/>
      <c r="H184"/>
      <c r="I184"/>
      <c r="J184"/>
      <c r="K184"/>
    </row>
    <row r="185" spans="1:11" ht="15">
      <c r="A185"/>
      <c r="B185"/>
      <c r="C185"/>
      <c r="D185"/>
      <c r="E185"/>
      <c r="F185"/>
      <c r="G185"/>
      <c r="H185"/>
      <c r="I185"/>
      <c r="J185"/>
      <c r="K185"/>
    </row>
    <row r="186" spans="1:11" ht="15">
      <c r="A186"/>
      <c r="B186"/>
      <c r="C186"/>
      <c r="D186"/>
      <c r="E186"/>
      <c r="F186"/>
      <c r="G186"/>
      <c r="H186"/>
      <c r="I186"/>
      <c r="J186"/>
      <c r="K186"/>
    </row>
    <row r="187" spans="1:11" ht="15">
      <c r="A187"/>
      <c r="B187"/>
      <c r="C187"/>
      <c r="D187"/>
      <c r="E187"/>
      <c r="F187"/>
      <c r="G187"/>
      <c r="H187"/>
      <c r="I187"/>
      <c r="J187"/>
      <c r="K187"/>
    </row>
    <row r="188" spans="1:11" ht="15">
      <c r="A188"/>
      <c r="B188"/>
      <c r="C188"/>
      <c r="D188"/>
      <c r="E188"/>
      <c r="F188"/>
      <c r="G188"/>
      <c r="H188"/>
      <c r="I188"/>
      <c r="J188"/>
      <c r="K188"/>
    </row>
    <row r="189" spans="1:11" ht="15">
      <c r="A189"/>
      <c r="B189"/>
      <c r="C189"/>
      <c r="D189"/>
      <c r="E189"/>
      <c r="F189"/>
      <c r="G189"/>
      <c r="H189"/>
      <c r="I189"/>
      <c r="J189"/>
      <c r="K189"/>
    </row>
    <row r="190" spans="1:11" ht="15">
      <c r="A190"/>
      <c r="B190"/>
      <c r="C190"/>
      <c r="D190"/>
      <c r="E190"/>
      <c r="F190"/>
      <c r="G190"/>
      <c r="H190"/>
      <c r="I190"/>
      <c r="J190"/>
      <c r="K190"/>
    </row>
    <row r="191" spans="1:11" ht="15">
      <c r="A191"/>
      <c r="B191"/>
      <c r="C191"/>
      <c r="D191"/>
      <c r="E191"/>
      <c r="F191"/>
      <c r="G191"/>
      <c r="H191"/>
      <c r="I191"/>
      <c r="J191"/>
      <c r="K191"/>
    </row>
    <row r="192" spans="1:11" ht="15">
      <c r="A192"/>
      <c r="B192"/>
      <c r="C192"/>
      <c r="D192"/>
      <c r="E192"/>
      <c r="F192"/>
      <c r="G192"/>
      <c r="H192"/>
      <c r="I192"/>
      <c r="J192"/>
      <c r="K192"/>
    </row>
    <row r="193" spans="1:11" ht="15">
      <c r="A193"/>
      <c r="B193"/>
      <c r="C193"/>
      <c r="D193"/>
      <c r="E193"/>
      <c r="F193"/>
      <c r="G193"/>
      <c r="H193"/>
      <c r="I193"/>
      <c r="J193"/>
      <c r="K193"/>
    </row>
    <row r="194" spans="1:11" ht="15">
      <c r="A194"/>
      <c r="B194"/>
      <c r="C194"/>
      <c r="D194"/>
      <c r="E194"/>
      <c r="F194"/>
      <c r="G194"/>
      <c r="H194"/>
      <c r="I194"/>
      <c r="J194"/>
      <c r="K194"/>
    </row>
    <row r="195" spans="1:11" ht="15">
      <c r="A195"/>
      <c r="B195"/>
      <c r="C195"/>
      <c r="D195"/>
      <c r="E195"/>
      <c r="F195"/>
      <c r="G195"/>
      <c r="H195"/>
      <c r="I195"/>
      <c r="J195"/>
      <c r="K195"/>
    </row>
    <row r="196" spans="1:11" ht="15">
      <c r="A196"/>
      <c r="B196"/>
      <c r="C196"/>
      <c r="D196"/>
      <c r="E196"/>
      <c r="F196"/>
      <c r="G196"/>
      <c r="H196"/>
      <c r="I196"/>
      <c r="J196"/>
      <c r="K196"/>
    </row>
    <row r="197" spans="1:11" ht="15">
      <c r="A197"/>
      <c r="B197"/>
      <c r="C197"/>
      <c r="D197"/>
      <c r="E197"/>
      <c r="F197"/>
      <c r="G197"/>
      <c r="H197"/>
      <c r="I197"/>
      <c r="J197"/>
      <c r="K197"/>
    </row>
    <row r="198" spans="1:11" ht="15">
      <c r="A198"/>
      <c r="B198"/>
      <c r="C198"/>
      <c r="D198"/>
      <c r="E198"/>
      <c r="F198"/>
      <c r="G198"/>
      <c r="H198"/>
      <c r="I198"/>
      <c r="J198"/>
      <c r="K198"/>
    </row>
    <row r="199" spans="1:11" ht="15">
      <c r="A199"/>
      <c r="B199"/>
      <c r="C199"/>
      <c r="D199"/>
      <c r="E199"/>
      <c r="F199"/>
      <c r="G199"/>
      <c r="H199"/>
      <c r="I199"/>
      <c r="J199"/>
      <c r="K199"/>
    </row>
    <row r="200" spans="1:11" ht="15">
      <c r="A200"/>
      <c r="B200"/>
      <c r="C200"/>
      <c r="D200"/>
      <c r="E200"/>
      <c r="F200"/>
      <c r="G200"/>
      <c r="H200"/>
      <c r="I200"/>
      <c r="J200"/>
      <c r="K200"/>
    </row>
    <row r="201" spans="1:11" ht="15">
      <c r="A201"/>
      <c r="B201"/>
      <c r="C201"/>
      <c r="D201"/>
      <c r="E201"/>
      <c r="F201"/>
      <c r="G201"/>
      <c r="H201"/>
      <c r="I201"/>
      <c r="J201"/>
      <c r="K201"/>
    </row>
    <row r="202" spans="1:11" ht="15">
      <c r="A202"/>
      <c r="B202"/>
      <c r="C202"/>
      <c r="D202"/>
      <c r="E202"/>
      <c r="F202"/>
      <c r="G202"/>
      <c r="H202"/>
      <c r="I202"/>
      <c r="J202"/>
      <c r="K202"/>
    </row>
    <row r="203" spans="1:11" ht="15">
      <c r="A203"/>
      <c r="B203"/>
      <c r="C203"/>
      <c r="D203"/>
      <c r="E203"/>
      <c r="F203"/>
      <c r="G203"/>
      <c r="H203"/>
      <c r="I203"/>
      <c r="J203"/>
      <c r="K203"/>
    </row>
    <row r="204" spans="1:11" ht="15">
      <c r="A204"/>
      <c r="B204"/>
      <c r="C204"/>
      <c r="D204"/>
      <c r="E204"/>
      <c r="F204"/>
      <c r="G204"/>
      <c r="H204"/>
      <c r="I204"/>
      <c r="J204"/>
      <c r="K204"/>
    </row>
    <row r="205" spans="1:11" ht="15">
      <c r="A205"/>
      <c r="B205"/>
      <c r="C205"/>
      <c r="D205"/>
      <c r="E205"/>
      <c r="F205"/>
      <c r="G205"/>
      <c r="H205"/>
      <c r="I205"/>
      <c r="J205"/>
      <c r="K205"/>
    </row>
    <row r="206" spans="1:11" ht="15">
      <c r="A206"/>
      <c r="B206"/>
      <c r="C206"/>
      <c r="D206"/>
      <c r="E206"/>
      <c r="F206"/>
      <c r="G206"/>
      <c r="H206"/>
      <c r="I206"/>
      <c r="J206"/>
      <c r="K206"/>
    </row>
    <row r="207" spans="1:11" ht="15">
      <c r="A207"/>
      <c r="B207"/>
      <c r="C207"/>
      <c r="D207"/>
      <c r="E207"/>
      <c r="F207"/>
      <c r="G207"/>
      <c r="H207"/>
      <c r="I207"/>
      <c r="J207"/>
      <c r="K207"/>
    </row>
    <row r="208" spans="1:11" ht="15">
      <c r="A208"/>
      <c r="B208"/>
      <c r="C208"/>
      <c r="D208"/>
      <c r="E208"/>
      <c r="F208"/>
      <c r="G208"/>
      <c r="H208"/>
      <c r="I208"/>
      <c r="J208"/>
      <c r="K208"/>
    </row>
    <row r="209" spans="1:11" ht="15">
      <c r="A209"/>
      <c r="B209"/>
      <c r="C209"/>
      <c r="D209"/>
      <c r="E209"/>
      <c r="F209"/>
      <c r="G209"/>
      <c r="H209"/>
      <c r="I209"/>
      <c r="J209"/>
      <c r="K209"/>
    </row>
    <row r="210" spans="1:11" ht="15">
      <c r="A210"/>
      <c r="B210"/>
      <c r="C210"/>
      <c r="D210"/>
      <c r="E210"/>
      <c r="F210"/>
      <c r="G210"/>
      <c r="H210"/>
      <c r="I210"/>
      <c r="J210"/>
      <c r="K210"/>
    </row>
    <row r="211" spans="1:11" ht="15">
      <c r="A211"/>
      <c r="B211"/>
      <c r="C211"/>
      <c r="D211"/>
      <c r="E211"/>
      <c r="F211"/>
      <c r="G211"/>
      <c r="H211"/>
      <c r="I211"/>
      <c r="J211"/>
      <c r="K211"/>
    </row>
    <row r="212" spans="1:11" ht="15">
      <c r="A212"/>
      <c r="B212"/>
      <c r="C212"/>
      <c r="D212"/>
      <c r="E212"/>
      <c r="F212"/>
      <c r="G212"/>
      <c r="H212"/>
      <c r="I212"/>
      <c r="J212"/>
      <c r="K212"/>
    </row>
    <row r="213" spans="1:11" ht="15">
      <c r="A213"/>
      <c r="B213"/>
      <c r="C213"/>
      <c r="D213"/>
      <c r="E213"/>
      <c r="F213"/>
      <c r="G213"/>
      <c r="H213"/>
      <c r="I213"/>
      <c r="J213"/>
      <c r="K213"/>
    </row>
    <row r="214" spans="1:11" ht="15">
      <c r="A214"/>
      <c r="B214"/>
      <c r="C214"/>
      <c r="D214"/>
      <c r="E214"/>
      <c r="F214"/>
      <c r="G214"/>
      <c r="H214"/>
      <c r="I214"/>
      <c r="J214"/>
      <c r="K214"/>
    </row>
    <row r="215" spans="1:11" ht="15">
      <c r="A215"/>
      <c r="B215"/>
      <c r="C215"/>
      <c r="D215"/>
      <c r="E215"/>
      <c r="F215"/>
      <c r="G215"/>
      <c r="H215"/>
      <c r="I215"/>
      <c r="J215"/>
      <c r="K215"/>
    </row>
    <row r="216" spans="1:11" ht="15">
      <c r="A216"/>
      <c r="B216"/>
      <c r="C216"/>
      <c r="D216"/>
      <c r="E216"/>
      <c r="F216"/>
      <c r="G216"/>
      <c r="H216"/>
      <c r="I216"/>
      <c r="J216"/>
      <c r="K216"/>
    </row>
    <row r="217" spans="1:11" ht="15">
      <c r="A217"/>
      <c r="B217"/>
      <c r="C217"/>
      <c r="D217"/>
      <c r="E217"/>
      <c r="F217"/>
      <c r="G217"/>
      <c r="H217"/>
      <c r="I217"/>
      <c r="J217"/>
      <c r="K217"/>
    </row>
    <row r="218" spans="1:11" ht="15">
      <c r="A218"/>
      <c r="B218"/>
      <c r="C218"/>
      <c r="D218"/>
      <c r="E218"/>
      <c r="F218"/>
      <c r="G218"/>
      <c r="H218"/>
      <c r="I218"/>
      <c r="J218"/>
      <c r="K218"/>
    </row>
    <row r="219" spans="1:11" ht="15">
      <c r="A219"/>
      <c r="B219"/>
      <c r="C219"/>
      <c r="D219"/>
      <c r="E219"/>
      <c r="F219"/>
      <c r="G219"/>
      <c r="H219"/>
      <c r="I219"/>
      <c r="J219"/>
      <c r="K219"/>
    </row>
    <row r="220" spans="1:11" ht="15">
      <c r="A220"/>
      <c r="B220"/>
      <c r="C220"/>
      <c r="D220"/>
      <c r="E220"/>
      <c r="F220"/>
      <c r="G220"/>
      <c r="H220"/>
      <c r="I220"/>
      <c r="J220"/>
      <c r="K220"/>
    </row>
    <row r="221" spans="1:11" ht="15">
      <c r="A221"/>
      <c r="B221"/>
      <c r="C221"/>
      <c r="D221"/>
      <c r="E221"/>
      <c r="F221"/>
      <c r="G221"/>
      <c r="H221"/>
      <c r="I221"/>
      <c r="J221"/>
      <c r="K221"/>
    </row>
    <row r="222" spans="1:11" ht="15">
      <c r="A222"/>
      <c r="B222"/>
      <c r="C222"/>
      <c r="D222"/>
      <c r="E222"/>
      <c r="F222"/>
      <c r="G222"/>
      <c r="H222"/>
      <c r="I222"/>
      <c r="J222"/>
      <c r="K222"/>
    </row>
    <row r="223" spans="1:11" ht="15">
      <c r="A223"/>
      <c r="B223"/>
      <c r="C223"/>
      <c r="D223"/>
      <c r="E223"/>
      <c r="F223"/>
      <c r="G223"/>
      <c r="H223"/>
      <c r="I223"/>
      <c r="J223"/>
      <c r="K223"/>
    </row>
    <row r="224" spans="1:11" ht="15">
      <c r="A224"/>
      <c r="B224"/>
      <c r="C224"/>
      <c r="D224"/>
      <c r="E224"/>
      <c r="F224"/>
      <c r="G224"/>
      <c r="H224"/>
      <c r="I224"/>
      <c r="J224"/>
      <c r="K224"/>
    </row>
    <row r="225" spans="1:11" ht="15">
      <c r="A225"/>
      <c r="B225"/>
      <c r="C225"/>
      <c r="D225"/>
      <c r="E225"/>
      <c r="F225"/>
      <c r="G225"/>
      <c r="H225"/>
      <c r="I225"/>
      <c r="J225"/>
      <c r="K225"/>
    </row>
    <row r="226" spans="1:11" ht="15">
      <c r="A226"/>
      <c r="B226"/>
      <c r="C226"/>
      <c r="D226"/>
      <c r="E226"/>
      <c r="F226"/>
      <c r="G226"/>
      <c r="H226"/>
      <c r="I226"/>
      <c r="J226"/>
      <c r="K226"/>
    </row>
    <row r="227" spans="1:11" ht="15">
      <c r="A227"/>
      <c r="B227"/>
      <c r="C227"/>
      <c r="D227"/>
      <c r="E227"/>
      <c r="F227"/>
      <c r="G227"/>
      <c r="H227"/>
      <c r="I227"/>
      <c r="J227"/>
      <c r="K227"/>
    </row>
    <row r="228" spans="1:11" ht="15">
      <c r="A228"/>
      <c r="B228"/>
      <c r="C228"/>
      <c r="D228"/>
      <c r="E228"/>
      <c r="F228"/>
      <c r="G228"/>
      <c r="H228"/>
      <c r="I228"/>
      <c r="J228"/>
      <c r="K228"/>
    </row>
    <row r="229" spans="1:11" ht="15">
      <c r="A229"/>
      <c r="B229"/>
      <c r="C229"/>
      <c r="D229"/>
      <c r="E229"/>
      <c r="F229"/>
      <c r="G229"/>
      <c r="H229"/>
      <c r="I229"/>
      <c r="J229"/>
      <c r="K229"/>
    </row>
    <row r="230" spans="1:11" ht="15">
      <c r="A230"/>
      <c r="B230"/>
      <c r="C230"/>
      <c r="D230"/>
      <c r="E230"/>
      <c r="F230"/>
      <c r="G230"/>
      <c r="H230"/>
      <c r="I230"/>
      <c r="J230"/>
      <c r="K230"/>
    </row>
    <row r="231" spans="1:11" ht="15">
      <c r="A231"/>
      <c r="B231"/>
      <c r="C231"/>
      <c r="D231"/>
      <c r="E231"/>
      <c r="F231"/>
      <c r="G231"/>
      <c r="H231"/>
      <c r="I231"/>
      <c r="J231"/>
      <c r="K231"/>
    </row>
    <row r="232" spans="1:11" ht="15">
      <c r="A232"/>
      <c r="B232"/>
      <c r="C232"/>
      <c r="D232"/>
      <c r="E232"/>
      <c r="F232"/>
      <c r="G232"/>
      <c r="H232"/>
      <c r="I232"/>
      <c r="J232"/>
      <c r="K232"/>
    </row>
    <row r="233" spans="1:11" ht="15">
      <c r="A233"/>
      <c r="B233"/>
      <c r="C233"/>
      <c r="D233"/>
      <c r="E233"/>
      <c r="F233"/>
      <c r="G233"/>
      <c r="H233"/>
      <c r="I233"/>
      <c r="J233"/>
      <c r="K233"/>
    </row>
    <row r="234" spans="1:11" ht="15">
      <c r="A234"/>
      <c r="B234"/>
      <c r="C234"/>
      <c r="D234"/>
      <c r="E234"/>
      <c r="F234"/>
      <c r="G234"/>
      <c r="H234"/>
      <c r="I234"/>
      <c r="J234"/>
      <c r="K234"/>
    </row>
    <row r="235" spans="1:11" ht="15">
      <c r="A235"/>
      <c r="B235"/>
      <c r="C235"/>
      <c r="D235"/>
      <c r="E235"/>
      <c r="F235"/>
      <c r="G235"/>
      <c r="H235"/>
      <c r="I235"/>
      <c r="J235"/>
      <c r="K235"/>
    </row>
    <row r="236" spans="1:11" ht="15">
      <c r="A236"/>
      <c r="B236"/>
      <c r="C236"/>
      <c r="D236"/>
      <c r="E236"/>
      <c r="F236"/>
      <c r="G236"/>
      <c r="H236"/>
      <c r="I236"/>
      <c r="J236"/>
      <c r="K236"/>
    </row>
    <row r="237" spans="1:11" ht="15">
      <c r="A237"/>
      <c r="B237"/>
      <c r="C237"/>
      <c r="D237"/>
      <c r="E237"/>
      <c r="F237"/>
      <c r="G237"/>
      <c r="H237"/>
      <c r="I237"/>
      <c r="J237"/>
      <c r="K237"/>
    </row>
    <row r="238" spans="1:11" ht="15">
      <c r="A238"/>
      <c r="B238"/>
      <c r="C238"/>
      <c r="D238"/>
      <c r="E238"/>
      <c r="F238"/>
      <c r="G238"/>
      <c r="H238"/>
      <c r="I238"/>
      <c r="J238"/>
      <c r="K238"/>
    </row>
    <row r="239" spans="1:11" ht="15">
      <c r="A239"/>
      <c r="B239"/>
      <c r="C239"/>
      <c r="D239"/>
      <c r="E239"/>
      <c r="F239"/>
      <c r="G239"/>
      <c r="H239"/>
      <c r="I239"/>
      <c r="J239"/>
      <c r="K239"/>
    </row>
    <row r="240" spans="1:11" ht="15">
      <c r="A240"/>
      <c r="B240"/>
      <c r="C240"/>
      <c r="D240"/>
      <c r="E240"/>
      <c r="F240"/>
      <c r="G240"/>
      <c r="H240"/>
      <c r="I240"/>
      <c r="J240"/>
      <c r="K240"/>
    </row>
    <row r="241" spans="1:11" ht="15">
      <c r="A241"/>
      <c r="B241"/>
      <c r="C241"/>
      <c r="D241"/>
      <c r="E241"/>
      <c r="F241"/>
      <c r="G241"/>
      <c r="H241"/>
      <c r="I241"/>
      <c r="J241"/>
      <c r="K241"/>
    </row>
    <row r="242" spans="1:11" ht="15">
      <c r="A242"/>
      <c r="B242"/>
      <c r="C242"/>
      <c r="D242"/>
      <c r="E242"/>
      <c r="F242"/>
      <c r="G242"/>
      <c r="H242"/>
      <c r="I242"/>
      <c r="J242"/>
      <c r="K242"/>
    </row>
    <row r="243" spans="1:11" ht="15">
      <c r="A243"/>
      <c r="B243"/>
      <c r="C243"/>
      <c r="D243"/>
      <c r="E243"/>
      <c r="F243"/>
      <c r="G243"/>
      <c r="H243"/>
      <c r="I243"/>
      <c r="J243"/>
      <c r="K243"/>
    </row>
    <row r="244" spans="1:11" ht="15">
      <c r="A244"/>
      <c r="B244"/>
      <c r="C244"/>
      <c r="D244"/>
      <c r="E244"/>
      <c r="F244"/>
      <c r="G244"/>
      <c r="H244"/>
      <c r="I244"/>
      <c r="J244"/>
      <c r="K244"/>
    </row>
    <row r="245" spans="1:11" ht="15">
      <c r="A245"/>
      <c r="B245"/>
      <c r="C245"/>
      <c r="D245"/>
      <c r="E245"/>
      <c r="F245"/>
      <c r="G245"/>
      <c r="H245"/>
      <c r="I245"/>
      <c r="J245"/>
      <c r="K245"/>
    </row>
    <row r="246" spans="1:11" ht="15">
      <c r="A246"/>
      <c r="B246"/>
      <c r="C246"/>
      <c r="D246"/>
      <c r="E246"/>
      <c r="F246"/>
      <c r="G246"/>
      <c r="H246"/>
      <c r="I246"/>
      <c r="J246"/>
      <c r="K246"/>
    </row>
    <row r="247" spans="1:11" ht="15">
      <c r="A247"/>
      <c r="B247"/>
      <c r="C247"/>
      <c r="D247"/>
      <c r="E247"/>
      <c r="F247"/>
      <c r="G247"/>
      <c r="H247"/>
      <c r="I247"/>
      <c r="J247"/>
      <c r="K247"/>
    </row>
    <row r="248" spans="1:11" ht="15">
      <c r="A248"/>
      <c r="B248"/>
      <c r="C248"/>
      <c r="D248"/>
      <c r="E248"/>
      <c r="F248"/>
      <c r="G248"/>
      <c r="H248"/>
      <c r="I248"/>
      <c r="J248"/>
      <c r="K248"/>
    </row>
    <row r="249" spans="1:11" ht="15">
      <c r="A249"/>
      <c r="B249"/>
      <c r="C249"/>
      <c r="D249"/>
      <c r="E249"/>
      <c r="F249"/>
      <c r="G249"/>
      <c r="H249"/>
      <c r="I249"/>
      <c r="J249"/>
      <c r="K249"/>
    </row>
    <row r="250" spans="1:11" ht="15">
      <c r="A250"/>
      <c r="B250"/>
      <c r="C250"/>
      <c r="D250"/>
      <c r="E250"/>
      <c r="F250"/>
      <c r="G250"/>
      <c r="H250"/>
      <c r="I250"/>
      <c r="J250"/>
      <c r="K250"/>
    </row>
    <row r="251" spans="1:11" ht="15">
      <c r="A251"/>
      <c r="B251"/>
      <c r="C251"/>
      <c r="D251"/>
      <c r="E251"/>
      <c r="F251"/>
      <c r="G251"/>
      <c r="H251"/>
      <c r="I251"/>
      <c r="J251"/>
      <c r="K251"/>
    </row>
    <row r="252" spans="1:11" ht="15">
      <c r="A252"/>
      <c r="B252"/>
      <c r="C252"/>
      <c r="D252"/>
      <c r="E252"/>
      <c r="F252"/>
      <c r="G252"/>
      <c r="H252"/>
      <c r="I252"/>
      <c r="J252"/>
      <c r="K252"/>
    </row>
    <row r="253" spans="1:11" ht="15">
      <c r="A253"/>
      <c r="B253"/>
      <c r="C253"/>
      <c r="D253"/>
      <c r="E253"/>
      <c r="F253"/>
      <c r="G253"/>
      <c r="H253"/>
      <c r="I253"/>
      <c r="J253"/>
      <c r="K253"/>
    </row>
    <row r="254" spans="1:11" ht="15">
      <c r="A254"/>
      <c r="B254"/>
      <c r="C254"/>
      <c r="D254"/>
      <c r="E254"/>
      <c r="F254"/>
      <c r="G254"/>
      <c r="H254"/>
      <c r="I254"/>
      <c r="J254"/>
      <c r="K254"/>
    </row>
    <row r="255" spans="1:11" ht="15">
      <c r="A255"/>
      <c r="B255"/>
      <c r="C255"/>
      <c r="D255"/>
      <c r="E255"/>
      <c r="F255"/>
      <c r="G255"/>
      <c r="H255"/>
      <c r="I255"/>
      <c r="J255"/>
      <c r="K255"/>
    </row>
    <row r="256" spans="1:11" ht="15">
      <c r="A256"/>
      <c r="B256"/>
      <c r="C256"/>
      <c r="D256"/>
      <c r="E256"/>
      <c r="F256"/>
      <c r="G256"/>
      <c r="H256"/>
      <c r="I256"/>
      <c r="J256"/>
      <c r="K256"/>
    </row>
    <row r="257" spans="1:11" ht="15">
      <c r="A257"/>
      <c r="B257"/>
      <c r="C257"/>
      <c r="D257"/>
      <c r="E257"/>
      <c r="F257"/>
      <c r="G257"/>
      <c r="H257"/>
      <c r="I257"/>
      <c r="J257"/>
      <c r="K257"/>
    </row>
    <row r="258" spans="1:11" ht="15">
      <c r="A258"/>
      <c r="B258"/>
      <c r="C258"/>
      <c r="D258"/>
      <c r="E258"/>
      <c r="F258"/>
      <c r="G258"/>
      <c r="H258"/>
      <c r="I258"/>
      <c r="J258"/>
      <c r="K258"/>
    </row>
    <row r="259" spans="1:11" ht="15">
      <c r="A259"/>
      <c r="B259"/>
      <c r="C259"/>
      <c r="D259"/>
      <c r="E259"/>
      <c r="F259"/>
      <c r="G259"/>
      <c r="H259"/>
      <c r="I259"/>
      <c r="J259"/>
      <c r="K259"/>
    </row>
    <row r="260" spans="1:11" ht="15">
      <c r="A260"/>
      <c r="B260"/>
      <c r="C260"/>
      <c r="D260"/>
      <c r="E260"/>
      <c r="F260"/>
      <c r="G260"/>
      <c r="H260"/>
      <c r="I260"/>
      <c r="J260"/>
      <c r="K260"/>
    </row>
    <row r="261" spans="1:11" ht="15">
      <c r="A261"/>
      <c r="B261"/>
      <c r="C261"/>
      <c r="D261"/>
      <c r="E261"/>
      <c r="F261"/>
      <c r="G261"/>
      <c r="H261"/>
      <c r="I261"/>
      <c r="J261"/>
      <c r="K261"/>
    </row>
    <row r="262" spans="1:11" ht="15">
      <c r="A262"/>
      <c r="B262"/>
      <c r="C262"/>
      <c r="D262"/>
      <c r="E262"/>
      <c r="F262"/>
      <c r="G262"/>
      <c r="H262"/>
      <c r="I262"/>
      <c r="J262"/>
      <c r="K262"/>
    </row>
    <row r="263" spans="1:11" ht="15">
      <c r="A263"/>
      <c r="B263"/>
      <c r="C263"/>
      <c r="D263"/>
      <c r="E263"/>
      <c r="F263"/>
      <c r="G263"/>
      <c r="H263"/>
      <c r="I263"/>
      <c r="J263"/>
      <c r="K263"/>
    </row>
    <row r="264" spans="1:11" ht="15">
      <c r="A264"/>
      <c r="B264"/>
      <c r="C264"/>
      <c r="D264"/>
      <c r="E264"/>
      <c r="F264"/>
      <c r="G264"/>
      <c r="H264"/>
      <c r="I264"/>
      <c r="J264"/>
      <c r="K264"/>
    </row>
    <row r="265" spans="1:11" ht="15">
      <c r="A265"/>
      <c r="B265"/>
      <c r="C265"/>
      <c r="D265"/>
      <c r="E265"/>
      <c r="F265"/>
      <c r="G265"/>
      <c r="H265"/>
      <c r="I265"/>
      <c r="J265"/>
      <c r="K265"/>
    </row>
    <row r="266" spans="1:11" ht="15">
      <c r="A266"/>
      <c r="B266"/>
      <c r="C266"/>
      <c r="D266"/>
      <c r="E266"/>
      <c r="F266"/>
      <c r="G266"/>
      <c r="H266"/>
      <c r="I266"/>
      <c r="J266"/>
      <c r="K266"/>
    </row>
    <row r="267" spans="1:11" ht="15">
      <c r="A267"/>
      <c r="B267"/>
      <c r="C267"/>
      <c r="D267"/>
      <c r="E267"/>
      <c r="F267"/>
      <c r="G267"/>
      <c r="H267"/>
      <c r="I267"/>
      <c r="J267"/>
      <c r="K267"/>
    </row>
    <row r="268" spans="1:11" ht="15">
      <c r="A268"/>
      <c r="B268"/>
      <c r="C268"/>
      <c r="D268"/>
      <c r="E268"/>
      <c r="F268"/>
      <c r="G268"/>
      <c r="H268"/>
      <c r="I268"/>
      <c r="J268"/>
      <c r="K268"/>
    </row>
    <row r="269" spans="1:11" ht="15">
      <c r="A269"/>
      <c r="B269"/>
      <c r="C269"/>
      <c r="D269"/>
      <c r="E269"/>
      <c r="F269"/>
      <c r="G269"/>
      <c r="H269"/>
      <c r="I269"/>
      <c r="J269"/>
      <c r="K269"/>
    </row>
    <row r="270" spans="1:11" ht="15">
      <c r="A270"/>
      <c r="B270"/>
      <c r="C270"/>
      <c r="D270"/>
      <c r="E270"/>
      <c r="F270"/>
      <c r="G270"/>
      <c r="H270"/>
      <c r="I270"/>
      <c r="J270"/>
      <c r="K270"/>
    </row>
    <row r="271" spans="1:11" ht="15">
      <c r="A271"/>
      <c r="B271"/>
      <c r="C271"/>
      <c r="D271"/>
      <c r="E271"/>
      <c r="F271"/>
      <c r="G271"/>
      <c r="H271"/>
      <c r="I271"/>
      <c r="J271"/>
      <c r="K271"/>
    </row>
    <row r="272" spans="1:11" ht="15">
      <c r="A272"/>
      <c r="B272"/>
      <c r="C272"/>
      <c r="D272"/>
      <c r="E272"/>
      <c r="F272"/>
      <c r="G272"/>
      <c r="H272"/>
      <c r="I272"/>
      <c r="J272"/>
      <c r="K272"/>
    </row>
    <row r="273" spans="1:11" ht="15">
      <c r="A273"/>
      <c r="B273"/>
      <c r="C273"/>
      <c r="D273"/>
      <c r="E273"/>
      <c r="F273"/>
      <c r="G273"/>
      <c r="H273"/>
      <c r="I273"/>
      <c r="J273"/>
      <c r="K273"/>
    </row>
    <row r="274" spans="1:11" ht="15">
      <c r="A274"/>
      <c r="B274"/>
      <c r="C274"/>
      <c r="D274"/>
      <c r="E274"/>
      <c r="F274"/>
      <c r="G274"/>
      <c r="H274"/>
      <c r="I274"/>
      <c r="J274"/>
      <c r="K274"/>
    </row>
    <row r="275" spans="1:11" ht="15">
      <c r="A275"/>
      <c r="B275"/>
      <c r="C275"/>
      <c r="D275"/>
      <c r="E275"/>
      <c r="F275"/>
      <c r="G275"/>
      <c r="H275"/>
      <c r="I275"/>
      <c r="J275"/>
      <c r="K275"/>
    </row>
    <row r="276" spans="1:11" ht="15">
      <c r="A276"/>
      <c r="B276"/>
      <c r="C276"/>
      <c r="D276"/>
      <c r="E276"/>
      <c r="F276"/>
      <c r="G276"/>
      <c r="H276"/>
      <c r="I276"/>
      <c r="J276"/>
      <c r="K276"/>
    </row>
    <row r="277" spans="1:11" ht="15">
      <c r="A277"/>
      <c r="B277"/>
      <c r="C277"/>
      <c r="D277"/>
      <c r="E277"/>
      <c r="F277"/>
      <c r="G277"/>
      <c r="H277"/>
      <c r="I277"/>
      <c r="J277"/>
      <c r="K277"/>
    </row>
    <row r="278" spans="1:11" ht="15">
      <c r="A278"/>
      <c r="B278"/>
      <c r="C278"/>
      <c r="D278"/>
      <c r="E278"/>
      <c r="F278"/>
      <c r="G278"/>
      <c r="H278"/>
      <c r="I278"/>
      <c r="J278"/>
      <c r="K278"/>
    </row>
    <row r="279" spans="1:11" ht="15">
      <c r="A279"/>
      <c r="B279"/>
      <c r="C279"/>
      <c r="D279"/>
      <c r="E279"/>
      <c r="F279"/>
      <c r="G279"/>
      <c r="H279"/>
      <c r="I279"/>
      <c r="J279"/>
      <c r="K279"/>
    </row>
    <row r="280" spans="1:11" ht="15">
      <c r="A280"/>
      <c r="B280"/>
      <c r="C280"/>
      <c r="D280"/>
      <c r="E280"/>
      <c r="F280"/>
      <c r="G280"/>
      <c r="H280"/>
      <c r="I280"/>
      <c r="J280"/>
      <c r="K280"/>
    </row>
    <row r="281" spans="1:11" ht="15">
      <c r="A281"/>
      <c r="B281"/>
      <c r="C281"/>
      <c r="D281"/>
      <c r="E281"/>
      <c r="F281"/>
      <c r="G281"/>
      <c r="H281"/>
      <c r="I281"/>
      <c r="J281"/>
      <c r="K281"/>
    </row>
    <row r="282" spans="1:11" ht="15">
      <c r="A282"/>
      <c r="B282"/>
      <c r="C282"/>
      <c r="D282"/>
      <c r="E282"/>
      <c r="F282"/>
      <c r="G282"/>
      <c r="H282"/>
      <c r="I282"/>
      <c r="J282"/>
      <c r="K282"/>
    </row>
    <row r="283" spans="1:11" ht="15">
      <c r="A283"/>
      <c r="B283"/>
      <c r="C283"/>
      <c r="D283"/>
      <c r="E283"/>
      <c r="F283"/>
      <c r="G283"/>
      <c r="H283"/>
      <c r="I283"/>
      <c r="J283"/>
      <c r="K283"/>
    </row>
    <row r="284" spans="1:11" ht="15">
      <c r="A284"/>
      <c r="B284"/>
      <c r="C284"/>
      <c r="D284"/>
      <c r="E284"/>
      <c r="F284"/>
      <c r="G284"/>
      <c r="H284"/>
      <c r="I284"/>
      <c r="J284"/>
      <c r="K284"/>
    </row>
    <row r="285" spans="1:11" ht="15">
      <c r="A285"/>
      <c r="B285"/>
      <c r="C285"/>
      <c r="D285"/>
      <c r="E285"/>
      <c r="F285"/>
      <c r="G285"/>
      <c r="H285"/>
      <c r="I285"/>
      <c r="J285"/>
      <c r="K285"/>
    </row>
    <row r="286" spans="1:11" ht="15">
      <c r="A286"/>
      <c r="B286"/>
      <c r="C286"/>
      <c r="D286"/>
      <c r="E286"/>
      <c r="F286"/>
      <c r="G286"/>
      <c r="H286"/>
      <c r="I286"/>
      <c r="J286"/>
      <c r="K286"/>
    </row>
    <row r="287" spans="1:11" ht="15">
      <c r="A287"/>
      <c r="B287"/>
      <c r="C287"/>
      <c r="D287"/>
      <c r="E287"/>
      <c r="F287"/>
      <c r="G287"/>
      <c r="H287"/>
      <c r="I287"/>
      <c r="J287"/>
      <c r="K287"/>
    </row>
    <row r="288" spans="1:11" ht="15">
      <c r="A288"/>
      <c r="B288"/>
      <c r="C288"/>
      <c r="D288"/>
      <c r="E288"/>
      <c r="F288"/>
      <c r="G288"/>
      <c r="H288"/>
      <c r="I288"/>
      <c r="J288"/>
      <c r="K288"/>
    </row>
    <row r="289" spans="1:11" ht="15">
      <c r="A289"/>
      <c r="B289"/>
      <c r="C289"/>
      <c r="D289"/>
      <c r="E289"/>
      <c r="F289"/>
      <c r="G289"/>
      <c r="H289"/>
      <c r="I289"/>
      <c r="J289"/>
      <c r="K289"/>
    </row>
    <row r="290" spans="1:11" ht="15">
      <c r="A290"/>
      <c r="B290"/>
      <c r="C290"/>
      <c r="D290"/>
      <c r="E290"/>
      <c r="F290"/>
      <c r="G290"/>
      <c r="H290"/>
      <c r="I290"/>
      <c r="J290"/>
      <c r="K290"/>
    </row>
    <row r="291" spans="1:11" ht="15">
      <c r="A291"/>
      <c r="B291"/>
      <c r="C291"/>
      <c r="D291"/>
      <c r="E291"/>
      <c r="F291"/>
      <c r="G291"/>
      <c r="H291"/>
      <c r="I291"/>
      <c r="J291"/>
      <c r="K291"/>
    </row>
    <row r="292" spans="1:11" ht="15">
      <c r="A292"/>
      <c r="B292"/>
      <c r="C292"/>
      <c r="D292"/>
      <c r="E292"/>
      <c r="F292"/>
      <c r="G292"/>
      <c r="H292"/>
      <c r="I292"/>
      <c r="J292"/>
      <c r="K292"/>
    </row>
    <row r="293" spans="1:11" ht="15">
      <c r="A293"/>
      <c r="B293"/>
      <c r="C293"/>
      <c r="D293"/>
      <c r="E293"/>
      <c r="F293"/>
      <c r="G293"/>
      <c r="H293"/>
      <c r="I293"/>
      <c r="J293"/>
      <c r="K293"/>
    </row>
    <row r="294" spans="1:11" ht="15">
      <c r="A294"/>
      <c r="B294"/>
      <c r="C294"/>
      <c r="D294"/>
      <c r="E294"/>
      <c r="F294"/>
      <c r="G294"/>
      <c r="H294"/>
      <c r="I294"/>
      <c r="J294"/>
      <c r="K294"/>
    </row>
    <row r="295" spans="1:11" ht="15">
      <c r="A295"/>
      <c r="B295"/>
      <c r="C295"/>
      <c r="D295"/>
      <c r="E295"/>
      <c r="F295"/>
      <c r="G295"/>
      <c r="H295"/>
      <c r="I295"/>
      <c r="J295"/>
      <c r="K295"/>
    </row>
    <row r="296" spans="1:11" ht="15">
      <c r="A296"/>
      <c r="B296"/>
      <c r="C296"/>
      <c r="D296"/>
      <c r="E296"/>
      <c r="F296"/>
      <c r="G296"/>
      <c r="H296"/>
      <c r="I296"/>
      <c r="J296"/>
      <c r="K296"/>
    </row>
    <row r="297" spans="1:11" ht="15">
      <c r="A297"/>
      <c r="B297"/>
      <c r="C297"/>
      <c r="D297"/>
      <c r="E297"/>
      <c r="F297"/>
      <c r="G297"/>
      <c r="H297"/>
      <c r="I297"/>
      <c r="J297"/>
      <c r="K297"/>
    </row>
    <row r="298" spans="1:11" ht="15">
      <c r="A298"/>
      <c r="B298"/>
      <c r="C298"/>
      <c r="D298"/>
      <c r="E298"/>
      <c r="F298"/>
      <c r="G298"/>
      <c r="H298"/>
      <c r="I298"/>
      <c r="J298"/>
      <c r="K298"/>
    </row>
    <row r="299" spans="1:11" ht="15">
      <c r="A299"/>
      <c r="B299"/>
      <c r="C299"/>
      <c r="D299"/>
      <c r="E299"/>
      <c r="F299"/>
      <c r="G299"/>
      <c r="H299"/>
      <c r="I299"/>
      <c r="J299"/>
      <c r="K299"/>
    </row>
    <row r="300" spans="1:11" ht="15">
      <c r="A300"/>
      <c r="B300"/>
      <c r="C300"/>
      <c r="D300"/>
      <c r="E300"/>
      <c r="F300"/>
      <c r="G300"/>
      <c r="H300"/>
      <c r="I300"/>
      <c r="J300"/>
      <c r="K300"/>
    </row>
    <row r="301" spans="1:11" ht="15">
      <c r="A301"/>
      <c r="B301"/>
      <c r="C301"/>
      <c r="D301"/>
      <c r="E301"/>
      <c r="F301"/>
      <c r="G301"/>
      <c r="H301"/>
      <c r="I301"/>
      <c r="J301"/>
      <c r="K301"/>
    </row>
    <row r="302" spans="1:11" ht="15">
      <c r="A302"/>
      <c r="B302"/>
      <c r="C302"/>
      <c r="D302"/>
      <c r="E302"/>
      <c r="F302"/>
      <c r="G302"/>
      <c r="H302"/>
      <c r="I302"/>
      <c r="J302"/>
      <c r="K302"/>
    </row>
    <row r="303" spans="1:11" ht="15">
      <c r="A303"/>
      <c r="B303"/>
      <c r="C303"/>
      <c r="D303"/>
      <c r="E303"/>
      <c r="F303"/>
      <c r="G303"/>
      <c r="H303"/>
      <c r="I303"/>
      <c r="J303"/>
      <c r="K303"/>
    </row>
    <row r="304" spans="1:11" ht="15">
      <c r="A304"/>
      <c r="B304"/>
      <c r="C304"/>
      <c r="D304"/>
      <c r="E304"/>
      <c r="F304"/>
      <c r="G304"/>
      <c r="H304"/>
      <c r="I304"/>
      <c r="J304"/>
      <c r="K304"/>
    </row>
    <row r="305" spans="1:11" ht="15">
      <c r="A305"/>
      <c r="B305"/>
      <c r="C305"/>
      <c r="D305"/>
      <c r="E305"/>
      <c r="F305"/>
      <c r="G305"/>
      <c r="H305"/>
      <c r="I305"/>
      <c r="J305"/>
      <c r="K305"/>
    </row>
    <row r="306" spans="1:11" ht="15">
      <c r="A306"/>
      <c r="B306"/>
      <c r="C306"/>
      <c r="D306"/>
      <c r="E306"/>
      <c r="F306"/>
      <c r="G306"/>
      <c r="H306"/>
      <c r="I306"/>
      <c r="J306"/>
      <c r="K306"/>
    </row>
    <row r="307" spans="1:11" ht="15">
      <c r="A307"/>
      <c r="B307"/>
      <c r="C307"/>
      <c r="D307"/>
      <c r="E307"/>
      <c r="F307"/>
      <c r="G307"/>
      <c r="H307"/>
      <c r="I307"/>
      <c r="J307"/>
      <c r="K307"/>
    </row>
    <row r="308" spans="1:11" ht="15">
      <c r="A308"/>
      <c r="B308"/>
      <c r="C308"/>
      <c r="D308"/>
      <c r="E308"/>
      <c r="F308"/>
      <c r="G308"/>
      <c r="H308"/>
      <c r="I308"/>
      <c r="J308"/>
      <c r="K308"/>
    </row>
    <row r="309" spans="1:11" ht="15">
      <c r="A309"/>
      <c r="B309"/>
      <c r="C309"/>
      <c r="D309"/>
      <c r="E309"/>
      <c r="F309"/>
      <c r="G309"/>
      <c r="H309"/>
      <c r="I309"/>
      <c r="J309"/>
      <c r="K309"/>
    </row>
    <row r="310" spans="1:11" ht="15">
      <c r="A310"/>
      <c r="B310"/>
      <c r="C310"/>
      <c r="D310"/>
      <c r="E310"/>
      <c r="F310"/>
      <c r="G310"/>
      <c r="H310"/>
      <c r="I310"/>
      <c r="J310"/>
      <c r="K310"/>
    </row>
    <row r="311" spans="1:11" ht="15">
      <c r="A311"/>
      <c r="B311"/>
      <c r="C311"/>
      <c r="D311"/>
      <c r="E311"/>
      <c r="F311"/>
      <c r="G311"/>
      <c r="H311"/>
      <c r="I311"/>
      <c r="J311"/>
      <c r="K311"/>
    </row>
    <row r="312" spans="1:11" ht="15">
      <c r="A312"/>
      <c r="B312"/>
      <c r="C312"/>
      <c r="D312"/>
      <c r="E312"/>
      <c r="F312"/>
      <c r="G312"/>
      <c r="H312"/>
      <c r="I312"/>
      <c r="J312"/>
      <c r="K312"/>
    </row>
    <row r="313" spans="1:11" ht="15">
      <c r="A313"/>
      <c r="B313"/>
      <c r="C313"/>
      <c r="D313"/>
      <c r="E313"/>
      <c r="F313"/>
      <c r="G313"/>
      <c r="H313"/>
      <c r="I313"/>
      <c r="J313"/>
      <c r="K313"/>
    </row>
    <row r="314" spans="1:11" ht="15">
      <c r="A314"/>
      <c r="B314"/>
      <c r="C314"/>
      <c r="D314"/>
      <c r="E314"/>
      <c r="F314"/>
      <c r="G314"/>
      <c r="H314"/>
      <c r="I314"/>
      <c r="J314"/>
      <c r="K314"/>
    </row>
    <row r="315" spans="1:11" ht="15">
      <c r="A315"/>
      <c r="B315"/>
      <c r="C315"/>
      <c r="D315"/>
      <c r="E315"/>
      <c r="F315"/>
      <c r="G315"/>
      <c r="H315"/>
      <c r="I315"/>
      <c r="J315"/>
      <c r="K315"/>
    </row>
    <row r="316" spans="1:11" ht="15">
      <c r="A316"/>
      <c r="B316"/>
      <c r="C316"/>
      <c r="D316"/>
      <c r="E316"/>
      <c r="F316"/>
      <c r="G316"/>
      <c r="H316"/>
      <c r="I316"/>
      <c r="J316"/>
      <c r="K316"/>
    </row>
    <row r="317" spans="1:11" ht="15">
      <c r="A317"/>
      <c r="B317"/>
      <c r="C317"/>
      <c r="D317"/>
      <c r="E317"/>
      <c r="F317"/>
      <c r="G317"/>
      <c r="H317"/>
      <c r="I317"/>
      <c r="J317"/>
      <c r="K317"/>
    </row>
    <row r="318" spans="1:11" ht="15">
      <c r="A318"/>
      <c r="B318"/>
      <c r="C318"/>
      <c r="D318"/>
      <c r="E318"/>
      <c r="F318"/>
      <c r="G318"/>
      <c r="H318"/>
      <c r="I318"/>
      <c r="J318"/>
      <c r="K318"/>
    </row>
    <row r="319" spans="1:11" ht="15">
      <c r="A319"/>
      <c r="B319"/>
      <c r="C319"/>
      <c r="D319"/>
      <c r="E319"/>
      <c r="F319"/>
      <c r="G319"/>
      <c r="H319"/>
      <c r="I319"/>
      <c r="J319"/>
      <c r="K319"/>
    </row>
    <row r="320" spans="1:11" ht="15">
      <c r="A320"/>
      <c r="B320"/>
      <c r="C320"/>
      <c r="D320"/>
      <c r="E320"/>
      <c r="F320"/>
      <c r="G320"/>
      <c r="H320"/>
      <c r="I320"/>
      <c r="J320"/>
      <c r="K320"/>
    </row>
    <row r="321" spans="1:11" ht="15">
      <c r="A321"/>
      <c r="B321"/>
      <c r="C321"/>
      <c r="D321"/>
      <c r="E321"/>
      <c r="F321"/>
      <c r="G321"/>
      <c r="H321"/>
      <c r="I321"/>
      <c r="J321"/>
      <c r="K321"/>
    </row>
    <row r="322" spans="1:11" ht="15">
      <c r="A322"/>
      <c r="B322"/>
      <c r="C322"/>
      <c r="D322"/>
      <c r="E322"/>
      <c r="F322"/>
      <c r="G322"/>
      <c r="H322"/>
      <c r="I322"/>
      <c r="J322"/>
      <c r="K322"/>
    </row>
    <row r="323" spans="1:11" ht="15">
      <c r="A323"/>
      <c r="B323"/>
      <c r="C323"/>
      <c r="D323"/>
      <c r="E323"/>
      <c r="F323"/>
      <c r="G323"/>
      <c r="H323"/>
      <c r="I323"/>
      <c r="J323"/>
      <c r="K323"/>
    </row>
    <row r="324" spans="1:11" ht="15">
      <c r="A324"/>
      <c r="B324"/>
      <c r="C324"/>
      <c r="D324"/>
      <c r="E324"/>
      <c r="F324"/>
      <c r="G324"/>
      <c r="H324"/>
      <c r="I324"/>
      <c r="J324"/>
      <c r="K324"/>
    </row>
    <row r="325" spans="1:11" ht="15">
      <c r="A325"/>
      <c r="B325"/>
      <c r="C325"/>
      <c r="D325"/>
      <c r="E325"/>
      <c r="F325"/>
      <c r="G325"/>
      <c r="H325"/>
      <c r="I325"/>
      <c r="J325"/>
      <c r="K325"/>
    </row>
    <row r="326" spans="1:11" ht="15">
      <c r="A326"/>
      <c r="B326"/>
      <c r="C326"/>
      <c r="D326"/>
      <c r="E326"/>
      <c r="F326"/>
      <c r="G326"/>
      <c r="H326"/>
      <c r="I326"/>
      <c r="J326"/>
      <c r="K326"/>
    </row>
    <row r="327" spans="1:11" ht="15">
      <c r="A327"/>
      <c r="B327"/>
      <c r="C327"/>
      <c r="D327"/>
      <c r="E327"/>
      <c r="F327"/>
      <c r="G327"/>
      <c r="H327"/>
      <c r="I327"/>
      <c r="J327"/>
      <c r="K327"/>
    </row>
    <row r="328" spans="1:11" ht="15">
      <c r="A328"/>
      <c r="B328"/>
      <c r="C328"/>
      <c r="D328"/>
      <c r="E328"/>
      <c r="F328"/>
      <c r="G328"/>
      <c r="H328"/>
      <c r="I328"/>
      <c r="J328"/>
      <c r="K328"/>
    </row>
    <row r="329" spans="1:11" ht="15">
      <c r="A329"/>
      <c r="B329"/>
      <c r="C329"/>
      <c r="D329"/>
      <c r="E329"/>
      <c r="F329"/>
      <c r="G329"/>
      <c r="H329"/>
      <c r="I329"/>
      <c r="J329"/>
      <c r="K329"/>
    </row>
    <row r="330" spans="1:11" ht="15">
      <c r="A330"/>
      <c r="B330"/>
      <c r="C330"/>
      <c r="D330"/>
      <c r="E330"/>
      <c r="F330"/>
      <c r="G330"/>
      <c r="H330"/>
      <c r="I330"/>
      <c r="J330"/>
      <c r="K330"/>
    </row>
    <row r="331" spans="1:11" ht="15">
      <c r="A331"/>
      <c r="B331"/>
      <c r="C331"/>
      <c r="D331"/>
      <c r="E331"/>
      <c r="F331"/>
      <c r="G331"/>
      <c r="H331"/>
      <c r="I331"/>
      <c r="J331"/>
      <c r="K331"/>
    </row>
    <row r="332" spans="1:11" ht="15">
      <c r="A332"/>
      <c r="B332"/>
      <c r="C332"/>
      <c r="D332"/>
      <c r="E332"/>
      <c r="F332"/>
      <c r="G332"/>
      <c r="H332"/>
      <c r="I332"/>
      <c r="J332"/>
      <c r="K332"/>
    </row>
    <row r="333" spans="1:11" ht="15">
      <c r="A333"/>
      <c r="B333"/>
      <c r="C333"/>
      <c r="D333"/>
      <c r="E333"/>
      <c r="F333"/>
      <c r="G333"/>
      <c r="H333"/>
      <c r="I333"/>
      <c r="J333"/>
      <c r="K333"/>
    </row>
    <row r="334" spans="1:11" ht="15">
      <c r="A334"/>
      <c r="B334"/>
      <c r="C334"/>
      <c r="D334"/>
      <c r="E334"/>
      <c r="F334"/>
      <c r="G334"/>
      <c r="H334"/>
      <c r="I334"/>
      <c r="J334"/>
      <c r="K334"/>
    </row>
    <row r="335" spans="1:11" ht="15">
      <c r="A335"/>
      <c r="B335"/>
      <c r="C335"/>
      <c r="D335"/>
      <c r="E335"/>
      <c r="F335"/>
      <c r="G335"/>
      <c r="H335"/>
      <c r="I335"/>
      <c r="J335"/>
      <c r="K335"/>
    </row>
    <row r="336" spans="1:11" ht="15">
      <c r="A336"/>
      <c r="B336"/>
      <c r="C336"/>
      <c r="D336"/>
      <c r="E336"/>
      <c r="F336"/>
      <c r="G336"/>
      <c r="H336"/>
      <c r="I336"/>
      <c r="J336"/>
      <c r="K336"/>
    </row>
    <row r="337" spans="1:11" ht="15">
      <c r="A337"/>
      <c r="B337"/>
      <c r="C337"/>
      <c r="D337"/>
      <c r="E337"/>
      <c r="F337"/>
      <c r="G337"/>
      <c r="H337"/>
      <c r="I337"/>
      <c r="J337"/>
      <c r="K337"/>
    </row>
    <row r="338" spans="1:11" ht="15">
      <c r="A338"/>
      <c r="B338"/>
      <c r="C338"/>
      <c r="D338"/>
      <c r="E338"/>
      <c r="F338"/>
      <c r="G338"/>
      <c r="H338"/>
      <c r="I338"/>
      <c r="J338"/>
      <c r="K338"/>
    </row>
    <row r="339" spans="1:11" ht="15">
      <c r="A339"/>
      <c r="B339"/>
      <c r="C339"/>
      <c r="D339"/>
      <c r="E339"/>
      <c r="F339"/>
      <c r="G339"/>
      <c r="H339"/>
      <c r="I339"/>
      <c r="J339"/>
      <c r="K339"/>
    </row>
    <row r="340" spans="1:11" ht="15">
      <c r="A340"/>
      <c r="B340"/>
      <c r="C340"/>
      <c r="D340"/>
      <c r="E340"/>
      <c r="F340"/>
      <c r="G340"/>
      <c r="H340"/>
      <c r="I340"/>
      <c r="J340"/>
      <c r="K340"/>
    </row>
    <row r="341" spans="1:11" ht="15">
      <c r="A341"/>
      <c r="B341"/>
      <c r="C341"/>
      <c r="D341"/>
      <c r="E341"/>
      <c r="F341"/>
      <c r="G341"/>
      <c r="H341"/>
      <c r="I341"/>
      <c r="J341"/>
      <c r="K341"/>
    </row>
    <row r="342" spans="1:11" ht="15">
      <c r="A342"/>
      <c r="B342"/>
      <c r="C342"/>
      <c r="D342"/>
      <c r="E342"/>
      <c r="F342"/>
      <c r="G342"/>
      <c r="H342"/>
      <c r="I342"/>
      <c r="J342"/>
      <c r="K342"/>
    </row>
    <row r="343" spans="1:11" ht="15">
      <c r="A343"/>
      <c r="B343"/>
      <c r="C343"/>
      <c r="D343"/>
      <c r="E343"/>
      <c r="F343"/>
      <c r="G343"/>
      <c r="H343"/>
      <c r="I343"/>
      <c r="J343"/>
      <c r="K343"/>
    </row>
    <row r="344" spans="1:11" ht="15">
      <c r="A344"/>
      <c r="B344"/>
      <c r="C344"/>
      <c r="D344"/>
      <c r="E344"/>
      <c r="F344"/>
      <c r="G344"/>
      <c r="H344"/>
      <c r="I344"/>
      <c r="J344"/>
      <c r="K344"/>
    </row>
    <row r="345" spans="1:11" ht="15">
      <c r="A345"/>
      <c r="B345"/>
      <c r="C345"/>
      <c r="D345"/>
      <c r="E345"/>
      <c r="F345"/>
      <c r="G345"/>
      <c r="H345"/>
      <c r="I345"/>
      <c r="J345"/>
      <c r="K345"/>
    </row>
    <row r="346" spans="1:11" ht="15">
      <c r="A346"/>
      <c r="B346"/>
      <c r="C346"/>
      <c r="D346"/>
      <c r="E346"/>
      <c r="F346"/>
      <c r="G346"/>
      <c r="H346"/>
      <c r="I346"/>
      <c r="J346"/>
      <c r="K346"/>
    </row>
    <row r="347" spans="1:11" ht="15">
      <c r="A347"/>
      <c r="B347"/>
      <c r="C347"/>
      <c r="D347"/>
      <c r="E347"/>
      <c r="F347"/>
      <c r="G347"/>
      <c r="H347"/>
      <c r="I347"/>
      <c r="J347"/>
      <c r="K347"/>
    </row>
    <row r="348" spans="1:11" ht="15">
      <c r="A348"/>
      <c r="B348"/>
      <c r="C348"/>
      <c r="D348"/>
      <c r="E348"/>
      <c r="F348"/>
      <c r="G348"/>
      <c r="H348"/>
      <c r="I348"/>
      <c r="J348"/>
      <c r="K348"/>
    </row>
    <row r="349" spans="1:11" ht="15">
      <c r="A349"/>
      <c r="B349"/>
      <c r="C349"/>
      <c r="D349"/>
      <c r="E349"/>
      <c r="F349"/>
      <c r="G349"/>
      <c r="H349"/>
      <c r="I349"/>
      <c r="J349"/>
      <c r="K349"/>
    </row>
    <row r="350" spans="1:11" ht="15">
      <c r="A350"/>
      <c r="B350"/>
      <c r="C350"/>
      <c r="D350"/>
      <c r="E350"/>
      <c r="F350"/>
      <c r="G350"/>
      <c r="H350"/>
      <c r="I350"/>
      <c r="J350"/>
      <c r="K350"/>
    </row>
    <row r="351" spans="1:11" ht="15">
      <c r="A351"/>
      <c r="B351"/>
      <c r="C351"/>
      <c r="D351"/>
      <c r="E351"/>
      <c r="F351"/>
      <c r="G351"/>
      <c r="H351"/>
      <c r="I351"/>
      <c r="J351"/>
      <c r="K351"/>
    </row>
    <row r="352" spans="1:11" ht="15">
      <c r="A352"/>
      <c r="B352"/>
      <c r="C352"/>
      <c r="D352"/>
      <c r="E352"/>
      <c r="F352"/>
      <c r="G352"/>
      <c r="H352"/>
      <c r="I352"/>
      <c r="J352"/>
      <c r="K352"/>
    </row>
    <row r="353" spans="1:11" ht="15">
      <c r="A353"/>
      <c r="B353"/>
      <c r="C353"/>
      <c r="D353"/>
      <c r="E353"/>
      <c r="F353"/>
      <c r="G353"/>
      <c r="H353"/>
      <c r="I353"/>
      <c r="J353"/>
      <c r="K353"/>
    </row>
    <row r="354" spans="1:11" ht="15">
      <c r="A354"/>
      <c r="B354"/>
      <c r="C354"/>
      <c r="D354"/>
      <c r="E354"/>
      <c r="F354"/>
      <c r="G354"/>
      <c r="H354"/>
      <c r="I354"/>
      <c r="J354"/>
      <c r="K354"/>
    </row>
    <row r="355" spans="1:11" ht="15">
      <c r="A355"/>
      <c r="B355"/>
      <c r="C355"/>
      <c r="D355"/>
      <c r="E355"/>
      <c r="F355"/>
      <c r="G355"/>
      <c r="H355"/>
      <c r="I355"/>
      <c r="J355"/>
      <c r="K355"/>
    </row>
    <row r="356" spans="1:11" ht="15">
      <c r="A356"/>
      <c r="B356"/>
      <c r="C356"/>
      <c r="D356"/>
      <c r="E356"/>
      <c r="F356"/>
      <c r="G356"/>
      <c r="H356"/>
      <c r="I356"/>
      <c r="J356"/>
      <c r="K356"/>
    </row>
    <row r="357" spans="1:11" ht="15">
      <c r="A357"/>
      <c r="B357"/>
      <c r="C357"/>
      <c r="D357"/>
      <c r="E357"/>
      <c r="F357"/>
      <c r="G357"/>
      <c r="H357"/>
      <c r="I357"/>
      <c r="J357"/>
      <c r="K357"/>
    </row>
    <row r="358" spans="1:11" ht="15">
      <c r="A358"/>
      <c r="B358"/>
      <c r="C358"/>
      <c r="D358"/>
      <c r="E358"/>
      <c r="F358"/>
      <c r="G358"/>
      <c r="H358"/>
      <c r="I358"/>
      <c r="J358"/>
      <c r="K358"/>
    </row>
    <row r="359" spans="1:11" ht="15">
      <c r="A359"/>
      <c r="B359"/>
      <c r="C359"/>
      <c r="D359"/>
      <c r="E359"/>
      <c r="F359"/>
      <c r="G359"/>
      <c r="H359"/>
      <c r="I359"/>
      <c r="J359"/>
      <c r="K359"/>
    </row>
    <row r="360" spans="1:11" ht="15">
      <c r="A360"/>
      <c r="B360"/>
      <c r="C360"/>
      <c r="D360"/>
      <c r="E360"/>
      <c r="F360"/>
      <c r="G360"/>
      <c r="H360"/>
      <c r="I360"/>
      <c r="J360"/>
      <c r="K360"/>
    </row>
    <row r="361" spans="1:11" ht="15">
      <c r="A361"/>
      <c r="B361"/>
      <c r="C361"/>
      <c r="D361"/>
      <c r="E361"/>
      <c r="F361"/>
      <c r="G361"/>
      <c r="H361"/>
      <c r="I361"/>
      <c r="J361"/>
      <c r="K361"/>
    </row>
    <row r="362" spans="1:11" ht="15">
      <c r="A362"/>
      <c r="B362"/>
      <c r="C362"/>
      <c r="D362"/>
      <c r="E362"/>
      <c r="F362"/>
      <c r="G362"/>
      <c r="H362"/>
      <c r="I362"/>
      <c r="J362"/>
      <c r="K362"/>
    </row>
    <row r="363" spans="1:11" ht="15">
      <c r="A363"/>
      <c r="B363"/>
      <c r="C363"/>
      <c r="D363"/>
      <c r="E363"/>
      <c r="F363"/>
      <c r="G363"/>
      <c r="H363"/>
      <c r="I363"/>
      <c r="J363"/>
      <c r="K363"/>
    </row>
    <row r="364" spans="1:11" ht="15">
      <c r="A364"/>
      <c r="B364"/>
      <c r="C364"/>
      <c r="D364"/>
      <c r="E364"/>
      <c r="F364"/>
      <c r="G364"/>
      <c r="H364"/>
      <c r="I364"/>
      <c r="J364"/>
      <c r="K364"/>
    </row>
    <row r="365" spans="1:11" ht="15">
      <c r="A365"/>
      <c r="B365"/>
      <c r="C365"/>
      <c r="D365"/>
      <c r="E365"/>
      <c r="F365"/>
      <c r="G365"/>
      <c r="H365"/>
      <c r="I365"/>
      <c r="J365"/>
      <c r="K365"/>
    </row>
    <row r="366" spans="1:11" ht="15">
      <c r="A366"/>
      <c r="B366"/>
      <c r="C366"/>
      <c r="D366"/>
      <c r="E366"/>
      <c r="F366"/>
      <c r="G366"/>
      <c r="H366"/>
      <c r="I366"/>
      <c r="J366"/>
      <c r="K366"/>
    </row>
    <row r="367" spans="1:11" ht="15">
      <c r="A367"/>
      <c r="B367"/>
      <c r="C367"/>
      <c r="D367"/>
      <c r="E367"/>
      <c r="F367"/>
      <c r="G367"/>
      <c r="H367"/>
      <c r="I367"/>
      <c r="J367"/>
      <c r="K367"/>
    </row>
    <row r="368" spans="1:11" ht="15">
      <c r="A368"/>
      <c r="B368"/>
      <c r="C368"/>
      <c r="D368"/>
      <c r="E368"/>
      <c r="F368"/>
      <c r="G368"/>
      <c r="H368"/>
      <c r="I368"/>
      <c r="J368"/>
      <c r="K368"/>
    </row>
    <row r="369" spans="1:11" ht="15">
      <c r="A369"/>
      <c r="B369"/>
      <c r="C369"/>
      <c r="D369"/>
      <c r="E369"/>
      <c r="F369"/>
      <c r="G369"/>
      <c r="H369"/>
      <c r="I369"/>
      <c r="J369"/>
      <c r="K369"/>
    </row>
    <row r="370" spans="1:11" ht="15">
      <c r="A370"/>
      <c r="B370"/>
      <c r="C370"/>
      <c r="D370"/>
      <c r="E370"/>
      <c r="F370"/>
      <c r="G370"/>
      <c r="H370"/>
      <c r="I370"/>
      <c r="J370"/>
      <c r="K370"/>
    </row>
    <row r="371" spans="1:11" ht="15">
      <c r="A371"/>
      <c r="B371"/>
      <c r="C371"/>
      <c r="D371"/>
      <c r="E371"/>
      <c r="F371"/>
      <c r="G371"/>
      <c r="H371"/>
      <c r="I371"/>
      <c r="J371"/>
      <c r="K371"/>
    </row>
    <row r="372" spans="1:11" ht="15">
      <c r="A372"/>
      <c r="B372"/>
      <c r="C372"/>
      <c r="D372"/>
      <c r="E372"/>
      <c r="F372"/>
      <c r="G372"/>
      <c r="H372"/>
      <c r="I372"/>
      <c r="J372"/>
      <c r="K372"/>
    </row>
    <row r="373" spans="1:11" ht="15">
      <c r="A373"/>
      <c r="B373"/>
      <c r="C373"/>
      <c r="D373"/>
      <c r="E373"/>
      <c r="F373"/>
      <c r="G373"/>
      <c r="H373"/>
      <c r="I373"/>
      <c r="J373"/>
      <c r="K373"/>
    </row>
    <row r="374" spans="1:11" ht="15">
      <c r="A374"/>
      <c r="B374"/>
      <c r="C374"/>
      <c r="D374"/>
      <c r="E374"/>
      <c r="F374"/>
      <c r="G374"/>
      <c r="H374"/>
      <c r="I374"/>
      <c r="J374"/>
      <c r="K374"/>
    </row>
    <row r="375" spans="1:11" ht="15">
      <c r="A375"/>
      <c r="B375"/>
      <c r="C375"/>
      <c r="D375"/>
      <c r="E375"/>
      <c r="F375"/>
      <c r="G375"/>
      <c r="H375"/>
      <c r="I375"/>
      <c r="J375"/>
      <c r="K375"/>
    </row>
    <row r="376" spans="1:11" ht="15">
      <c r="A376"/>
      <c r="B376"/>
      <c r="C376"/>
      <c r="D376"/>
      <c r="E376"/>
      <c r="F376"/>
      <c r="G376"/>
      <c r="H376"/>
      <c r="I376"/>
      <c r="J376"/>
      <c r="K376"/>
    </row>
    <row r="377" spans="1:11" ht="15">
      <c r="A377"/>
      <c r="B377"/>
      <c r="C377"/>
      <c r="D377"/>
      <c r="E377"/>
      <c r="F377"/>
      <c r="G377"/>
      <c r="H377"/>
      <c r="I377"/>
      <c r="J377"/>
      <c r="K377"/>
    </row>
    <row r="378" spans="1:11" ht="15">
      <c r="A378"/>
      <c r="B378"/>
      <c r="C378"/>
      <c r="D378"/>
      <c r="E378"/>
      <c r="F378"/>
      <c r="G378"/>
      <c r="H378"/>
      <c r="I378"/>
      <c r="J378"/>
      <c r="K378"/>
    </row>
    <row r="379" spans="1:11" ht="15">
      <c r="A379"/>
      <c r="B379"/>
      <c r="C379"/>
      <c r="D379"/>
      <c r="E379"/>
      <c r="F379"/>
      <c r="G379"/>
      <c r="H379"/>
      <c r="I379"/>
      <c r="J379"/>
      <c r="K379"/>
    </row>
    <row r="380" spans="1:11" ht="15">
      <c r="A380"/>
      <c r="B380"/>
      <c r="C380"/>
      <c r="D380"/>
      <c r="E380"/>
      <c r="F380"/>
      <c r="G380"/>
      <c r="H380"/>
      <c r="I380"/>
      <c r="J380"/>
      <c r="K380"/>
    </row>
    <row r="381" spans="1:11" ht="15">
      <c r="A381"/>
      <c r="B381"/>
      <c r="C381"/>
      <c r="D381"/>
      <c r="E381"/>
      <c r="F381"/>
      <c r="G381"/>
      <c r="H381"/>
      <c r="I381"/>
      <c r="J381"/>
      <c r="K381"/>
    </row>
    <row r="382" spans="1:11" ht="15">
      <c r="A382"/>
      <c r="B382"/>
      <c r="C382"/>
      <c r="D382"/>
      <c r="E382"/>
      <c r="F382"/>
      <c r="G382"/>
      <c r="H382"/>
      <c r="I382"/>
      <c r="J382"/>
      <c r="K382"/>
    </row>
    <row r="383" spans="1:11" ht="15">
      <c r="A383"/>
      <c r="B383"/>
      <c r="C383"/>
      <c r="D383"/>
      <c r="E383"/>
      <c r="F383"/>
      <c r="G383"/>
      <c r="H383"/>
      <c r="I383"/>
      <c r="J383"/>
      <c r="K383"/>
    </row>
    <row r="384" spans="1:11" ht="15">
      <c r="A384"/>
      <c r="B384"/>
      <c r="C384"/>
      <c r="D384"/>
      <c r="E384"/>
      <c r="F384"/>
      <c r="G384"/>
      <c r="H384"/>
      <c r="I384"/>
      <c r="J384"/>
      <c r="K384"/>
    </row>
    <row r="385" spans="1:11" ht="15">
      <c r="A385"/>
      <c r="B385"/>
      <c r="C385"/>
      <c r="D385"/>
      <c r="E385"/>
      <c r="F385"/>
      <c r="G385"/>
      <c r="H385"/>
      <c r="I385"/>
      <c r="J385"/>
      <c r="K385"/>
    </row>
    <row r="386" spans="1:11" ht="15">
      <c r="A386"/>
      <c r="B386"/>
      <c r="C386"/>
      <c r="D386"/>
      <c r="E386"/>
      <c r="F386"/>
      <c r="G386"/>
      <c r="H386"/>
      <c r="I386"/>
      <c r="J386"/>
      <c r="K386"/>
    </row>
    <row r="387" spans="1:11" ht="15">
      <c r="A387"/>
      <c r="B387"/>
      <c r="C387"/>
      <c r="D387"/>
      <c r="E387"/>
      <c r="F387"/>
      <c r="G387"/>
      <c r="H387"/>
      <c r="I387"/>
      <c r="J387"/>
      <c r="K387"/>
    </row>
    <row r="388" spans="1:11" ht="15">
      <c r="A388"/>
      <c r="B388"/>
      <c r="C388"/>
      <c r="D388"/>
      <c r="E388"/>
      <c r="F388"/>
      <c r="G388"/>
      <c r="H388"/>
      <c r="I388"/>
      <c r="J388"/>
      <c r="K388"/>
    </row>
    <row r="389" spans="1:11" ht="15">
      <c r="A389"/>
      <c r="B389"/>
      <c r="C389"/>
      <c r="D389"/>
      <c r="E389"/>
      <c r="F389"/>
      <c r="G389"/>
      <c r="H389"/>
      <c r="I389"/>
      <c r="J389"/>
      <c r="K389"/>
    </row>
    <row r="390" spans="1:11" ht="15">
      <c r="A390"/>
      <c r="B390"/>
      <c r="C390"/>
      <c r="D390"/>
      <c r="E390"/>
      <c r="F390"/>
      <c r="G390"/>
      <c r="H390"/>
      <c r="I390"/>
      <c r="J390"/>
      <c r="K390"/>
    </row>
    <row r="391" spans="1:11" ht="15">
      <c r="A391"/>
      <c r="B391"/>
      <c r="C391"/>
      <c r="D391"/>
      <c r="E391"/>
      <c r="F391"/>
      <c r="G391"/>
      <c r="H391"/>
      <c r="I391"/>
      <c r="J391"/>
      <c r="K391"/>
    </row>
    <row r="392" spans="1:11" ht="15">
      <c r="A392"/>
      <c r="B392"/>
      <c r="C392"/>
      <c r="D392"/>
      <c r="E392"/>
      <c r="F392"/>
      <c r="G392"/>
      <c r="H392"/>
      <c r="I392"/>
      <c r="J392"/>
      <c r="K392"/>
    </row>
    <row r="393" spans="1:11" ht="15">
      <c r="A393"/>
      <c r="B393"/>
      <c r="C393"/>
      <c r="D393"/>
      <c r="E393"/>
      <c r="F393"/>
      <c r="G393"/>
      <c r="H393"/>
      <c r="I393"/>
      <c r="J393"/>
      <c r="K393"/>
    </row>
    <row r="394" spans="1:11" ht="15">
      <c r="A394"/>
      <c r="B394"/>
      <c r="C394"/>
      <c r="D394"/>
      <c r="E394"/>
      <c r="F394"/>
      <c r="G394"/>
      <c r="H394"/>
      <c r="I394"/>
      <c r="J394"/>
      <c r="K394"/>
    </row>
    <row r="395" spans="1:11" ht="15">
      <c r="A395"/>
      <c r="B395"/>
      <c r="C395"/>
      <c r="D395"/>
      <c r="E395"/>
      <c r="F395"/>
      <c r="G395"/>
      <c r="H395"/>
      <c r="I395"/>
      <c r="J395"/>
      <c r="K395"/>
    </row>
    <row r="396" spans="1:11" ht="15">
      <c r="A396"/>
      <c r="B396"/>
      <c r="C396"/>
      <c r="D396"/>
      <c r="E396"/>
      <c r="F396"/>
      <c r="G396"/>
      <c r="H396"/>
      <c r="I396"/>
      <c r="J396"/>
      <c r="K396"/>
    </row>
    <row r="397" spans="1:11" ht="15">
      <c r="A397"/>
      <c r="B397"/>
      <c r="C397"/>
      <c r="D397"/>
      <c r="E397"/>
      <c r="F397"/>
      <c r="G397"/>
      <c r="H397"/>
      <c r="I397"/>
      <c r="J397"/>
      <c r="K397"/>
    </row>
    <row r="398" spans="1:11" ht="15">
      <c r="A398"/>
      <c r="B398"/>
      <c r="C398"/>
      <c r="D398"/>
      <c r="E398"/>
      <c r="F398"/>
      <c r="G398"/>
      <c r="H398"/>
      <c r="I398"/>
      <c r="J398"/>
      <c r="K398"/>
    </row>
    <row r="399" spans="1:11" ht="15">
      <c r="A399"/>
      <c r="B399"/>
      <c r="C399"/>
      <c r="D399"/>
      <c r="E399"/>
      <c r="F399"/>
      <c r="G399"/>
      <c r="H399"/>
      <c r="I399"/>
      <c r="J399"/>
      <c r="K399"/>
    </row>
    <row r="400" spans="1:11" ht="15">
      <c r="A400"/>
      <c r="B400"/>
      <c r="C400"/>
      <c r="D400"/>
      <c r="E400"/>
      <c r="F400"/>
      <c r="G400"/>
      <c r="H400"/>
      <c r="I400"/>
      <c r="J400"/>
      <c r="K400"/>
    </row>
    <row r="401" spans="1:11" ht="15">
      <c r="A401"/>
      <c r="B401"/>
      <c r="C401"/>
      <c r="D401"/>
      <c r="E401"/>
      <c r="F401"/>
      <c r="G401"/>
      <c r="H401"/>
      <c r="I401"/>
      <c r="J401"/>
      <c r="K401"/>
    </row>
    <row r="402" spans="1:11" ht="15">
      <c r="A402"/>
      <c r="B402"/>
      <c r="C402"/>
      <c r="D402"/>
      <c r="E402"/>
      <c r="F402"/>
      <c r="G402"/>
      <c r="H402"/>
      <c r="I402"/>
      <c r="J402"/>
      <c r="K402"/>
    </row>
    <row r="403" spans="1:11" ht="15">
      <c r="A403"/>
      <c r="B403"/>
      <c r="C403"/>
      <c r="D403"/>
      <c r="E403"/>
      <c r="F403"/>
      <c r="G403"/>
      <c r="H403"/>
      <c r="I403"/>
      <c r="J403"/>
      <c r="K403"/>
    </row>
    <row r="404" spans="1:11" ht="15">
      <c r="A404"/>
      <c r="B404"/>
      <c r="C404"/>
      <c r="D404"/>
      <c r="E404"/>
      <c r="F404"/>
      <c r="G404"/>
      <c r="H404"/>
      <c r="I404"/>
      <c r="J404"/>
      <c r="K404"/>
    </row>
    <row r="405" spans="1:11" ht="15">
      <c r="A405"/>
      <c r="B405"/>
      <c r="C405"/>
      <c r="D405"/>
      <c r="E405"/>
      <c r="F405"/>
      <c r="G405"/>
      <c r="H405"/>
      <c r="I405"/>
      <c r="J405"/>
      <c r="K405"/>
    </row>
    <row r="406" spans="1:11" ht="15">
      <c r="A406"/>
      <c r="B406"/>
      <c r="C406"/>
      <c r="D406"/>
      <c r="E406"/>
      <c r="F406"/>
      <c r="G406"/>
      <c r="H406"/>
      <c r="I406"/>
      <c r="J406"/>
      <c r="K406"/>
    </row>
    <row r="407" spans="1:11" ht="15">
      <c r="A407"/>
      <c r="B407"/>
      <c r="C407"/>
      <c r="D407"/>
      <c r="E407"/>
      <c r="F407"/>
      <c r="G407"/>
      <c r="H407"/>
      <c r="I407"/>
      <c r="J407"/>
      <c r="K407"/>
    </row>
    <row r="408" spans="1:11" ht="15">
      <c r="A408"/>
      <c r="B408"/>
      <c r="C408"/>
      <c r="D408"/>
      <c r="E408"/>
      <c r="F408"/>
      <c r="G408"/>
      <c r="H408"/>
      <c r="I408"/>
      <c r="J408"/>
      <c r="K408"/>
    </row>
    <row r="409" spans="1:11" ht="15">
      <c r="A409"/>
      <c r="B409"/>
      <c r="C409"/>
      <c r="D409"/>
      <c r="E409"/>
      <c r="F409"/>
      <c r="G409"/>
      <c r="H409"/>
      <c r="I409"/>
      <c r="J409"/>
      <c r="K409"/>
    </row>
    <row r="410" spans="1:11" ht="15">
      <c r="A410"/>
      <c r="B410"/>
      <c r="C410"/>
      <c r="D410"/>
      <c r="E410"/>
      <c r="F410"/>
      <c r="G410"/>
      <c r="H410"/>
      <c r="I410"/>
      <c r="J410"/>
      <c r="K410"/>
    </row>
    <row r="411" spans="1:11" ht="15">
      <c r="A411"/>
      <c r="B411"/>
      <c r="C411"/>
      <c r="D411"/>
      <c r="E411"/>
      <c r="F411"/>
      <c r="G411"/>
      <c r="H411"/>
      <c r="I411"/>
      <c r="J411"/>
      <c r="K411"/>
    </row>
    <row r="412" spans="1:11" ht="15">
      <c r="A412"/>
      <c r="B412"/>
      <c r="C412"/>
      <c r="D412"/>
      <c r="E412"/>
      <c r="F412"/>
      <c r="G412"/>
      <c r="H412"/>
      <c r="I412"/>
      <c r="J412"/>
      <c r="K412"/>
    </row>
    <row r="413" spans="1:11" ht="15">
      <c r="A413"/>
      <c r="B413"/>
      <c r="C413"/>
      <c r="D413"/>
      <c r="E413"/>
      <c r="F413"/>
      <c r="G413"/>
      <c r="H413"/>
      <c r="I413"/>
      <c r="J413"/>
      <c r="K413"/>
    </row>
    <row r="414" spans="1:11" ht="15">
      <c r="A414"/>
      <c r="B414"/>
      <c r="C414"/>
      <c r="D414"/>
      <c r="E414"/>
      <c r="F414"/>
      <c r="G414"/>
      <c r="H414"/>
      <c r="I414"/>
      <c r="J414"/>
      <c r="K414"/>
    </row>
    <row r="415" spans="1:11" ht="15">
      <c r="A415"/>
      <c r="B415"/>
      <c r="C415"/>
      <c r="D415"/>
      <c r="E415"/>
      <c r="F415"/>
      <c r="G415"/>
      <c r="H415"/>
      <c r="I415"/>
      <c r="J415"/>
      <c r="K415"/>
    </row>
    <row r="416" spans="1:11" ht="15">
      <c r="A416"/>
      <c r="B416"/>
      <c r="C416"/>
      <c r="D416"/>
      <c r="E416"/>
      <c r="F416"/>
      <c r="G416"/>
      <c r="H416"/>
      <c r="I416"/>
      <c r="J416"/>
      <c r="K416"/>
    </row>
    <row r="417" spans="1:11" ht="15">
      <c r="A417"/>
      <c r="B417"/>
      <c r="C417"/>
      <c r="D417"/>
      <c r="E417"/>
      <c r="F417"/>
      <c r="G417"/>
      <c r="H417"/>
      <c r="I417"/>
      <c r="J417"/>
      <c r="K417"/>
    </row>
    <row r="418" spans="1:11" ht="15">
      <c r="A418"/>
      <c r="B418"/>
      <c r="C418"/>
      <c r="D418"/>
      <c r="E418"/>
      <c r="F418"/>
      <c r="G418"/>
      <c r="H418"/>
      <c r="I418"/>
      <c r="J418"/>
      <c r="K418"/>
    </row>
    <row r="419" spans="1:11" ht="15">
      <c r="A419"/>
      <c r="B419"/>
      <c r="C419"/>
      <c r="D419"/>
      <c r="E419"/>
      <c r="F419"/>
      <c r="G419"/>
      <c r="H419"/>
      <c r="I419"/>
      <c r="J419"/>
      <c r="K419"/>
    </row>
    <row r="420" spans="1:11" ht="15">
      <c r="A420"/>
      <c r="B420"/>
      <c r="C420"/>
      <c r="D420"/>
      <c r="E420"/>
      <c r="F420"/>
      <c r="G420"/>
      <c r="H420"/>
      <c r="I420"/>
      <c r="J420"/>
      <c r="K420"/>
    </row>
    <row r="421" spans="1:11" ht="15">
      <c r="A421"/>
      <c r="B421"/>
      <c r="C421"/>
      <c r="D421"/>
      <c r="E421"/>
      <c r="F421"/>
      <c r="G421"/>
      <c r="H421"/>
      <c r="I421"/>
      <c r="J421"/>
      <c r="K421"/>
    </row>
    <row r="422" spans="1:11" ht="15">
      <c r="A422"/>
      <c r="B422"/>
      <c r="C422"/>
      <c r="D422"/>
      <c r="E422"/>
      <c r="F422"/>
      <c r="G422"/>
      <c r="H422"/>
      <c r="I422"/>
      <c r="J422"/>
      <c r="K422"/>
    </row>
    <row r="423" spans="1:11" ht="15">
      <c r="A423"/>
      <c r="B423"/>
      <c r="C423"/>
      <c r="D423"/>
      <c r="E423"/>
      <c r="F423"/>
      <c r="G423"/>
      <c r="H423"/>
      <c r="I423"/>
      <c r="J423"/>
      <c r="K423"/>
    </row>
    <row r="424" spans="1:11" ht="15">
      <c r="A424"/>
      <c r="B424"/>
      <c r="C424"/>
      <c r="D424"/>
      <c r="E424"/>
      <c r="F424"/>
      <c r="G424"/>
      <c r="H424"/>
      <c r="I424"/>
      <c r="J424"/>
      <c r="K424"/>
    </row>
    <row r="425" spans="1:11" ht="15">
      <c r="A425"/>
      <c r="B425"/>
      <c r="C425"/>
      <c r="D425"/>
      <c r="E425"/>
      <c r="F425"/>
      <c r="G425"/>
      <c r="H425"/>
      <c r="I425"/>
      <c r="J425"/>
      <c r="K425"/>
    </row>
    <row r="426" spans="1:11" ht="15">
      <c r="A426"/>
      <c r="B426"/>
      <c r="C426"/>
      <c r="D426"/>
      <c r="E426"/>
      <c r="F426"/>
      <c r="G426"/>
      <c r="H426"/>
      <c r="I426"/>
      <c r="J426"/>
      <c r="K426"/>
    </row>
    <row r="427" spans="1:11" ht="15">
      <c r="A427"/>
      <c r="B427"/>
      <c r="C427"/>
      <c r="D427"/>
      <c r="E427"/>
      <c r="F427"/>
      <c r="G427"/>
      <c r="H427"/>
      <c r="I427"/>
      <c r="J427"/>
      <c r="K427"/>
    </row>
    <row r="428" spans="1:11" ht="15">
      <c r="A428"/>
      <c r="B428"/>
      <c r="C428"/>
      <c r="D428"/>
      <c r="E428"/>
      <c r="F428"/>
      <c r="G428"/>
      <c r="H428"/>
      <c r="I428"/>
      <c r="J428"/>
      <c r="K428"/>
    </row>
    <row r="429" spans="1:11" ht="15">
      <c r="A429"/>
      <c r="B429"/>
      <c r="C429"/>
      <c r="D429"/>
      <c r="E429"/>
      <c r="F429"/>
      <c r="G429"/>
      <c r="H429"/>
      <c r="I429"/>
      <c r="J429"/>
      <c r="K429"/>
    </row>
    <row r="430" spans="1:11" ht="15">
      <c r="A430"/>
      <c r="B430"/>
      <c r="C430"/>
      <c r="D430"/>
      <c r="E430"/>
      <c r="F430"/>
      <c r="G430"/>
      <c r="H430"/>
      <c r="I430"/>
      <c r="J430"/>
      <c r="K430"/>
    </row>
    <row r="431" spans="1:11" ht="15">
      <c r="A431"/>
      <c r="B431"/>
      <c r="C431"/>
      <c r="D431"/>
      <c r="E431"/>
      <c r="F431"/>
      <c r="G431"/>
      <c r="H431"/>
      <c r="I431"/>
      <c r="J431"/>
      <c r="K431"/>
    </row>
    <row r="432" spans="1:11" ht="15">
      <c r="A432"/>
      <c r="B432"/>
      <c r="C432"/>
      <c r="D432"/>
      <c r="E432"/>
      <c r="F432"/>
      <c r="G432"/>
      <c r="H432"/>
      <c r="I432"/>
      <c r="J432"/>
      <c r="K432"/>
    </row>
    <row r="433" spans="1:11" ht="15">
      <c r="A433"/>
      <c r="B433"/>
      <c r="C433"/>
      <c r="D433"/>
      <c r="E433"/>
      <c r="F433"/>
      <c r="G433"/>
      <c r="H433"/>
      <c r="I433"/>
      <c r="J433"/>
      <c r="K433"/>
    </row>
    <row r="434" spans="1:11" ht="15">
      <c r="A434"/>
      <c r="B434"/>
      <c r="C434"/>
      <c r="D434"/>
      <c r="E434"/>
      <c r="F434"/>
      <c r="G434"/>
      <c r="H434"/>
      <c r="I434"/>
      <c r="J434"/>
      <c r="K434"/>
    </row>
    <row r="435" spans="1:11" ht="15">
      <c r="A435"/>
      <c r="B435"/>
      <c r="C435"/>
      <c r="D435"/>
      <c r="E435"/>
      <c r="F435"/>
      <c r="G435"/>
      <c r="H435"/>
      <c r="I435"/>
      <c r="J435"/>
      <c r="K435"/>
    </row>
    <row r="436" spans="1:11" ht="15">
      <c r="A436"/>
      <c r="B436"/>
      <c r="C436"/>
      <c r="D436"/>
      <c r="E436"/>
      <c r="F436"/>
      <c r="G436"/>
      <c r="H436"/>
      <c r="I436"/>
      <c r="J436"/>
      <c r="K436"/>
    </row>
    <row r="437" spans="1:11" ht="15">
      <c r="A437"/>
      <c r="B437"/>
      <c r="C437"/>
      <c r="D437"/>
      <c r="E437"/>
      <c r="F437"/>
      <c r="G437"/>
      <c r="H437"/>
      <c r="I437"/>
      <c r="J437"/>
      <c r="K437"/>
    </row>
    <row r="438" spans="1:11" ht="15">
      <c r="A438"/>
      <c r="B438"/>
      <c r="C438"/>
      <c r="D438"/>
      <c r="E438"/>
      <c r="F438"/>
      <c r="G438"/>
      <c r="H438"/>
      <c r="I438"/>
      <c r="J438"/>
      <c r="K438"/>
    </row>
    <row r="439" spans="1:11" ht="15">
      <c r="A439"/>
      <c r="B439"/>
      <c r="C439"/>
      <c r="D439"/>
      <c r="E439"/>
      <c r="F439"/>
      <c r="G439"/>
      <c r="H439"/>
      <c r="I439"/>
      <c r="J439"/>
      <c r="K439"/>
    </row>
    <row r="440" spans="1:11" ht="15">
      <c r="A440"/>
      <c r="B440"/>
      <c r="C440"/>
      <c r="D440"/>
      <c r="E440"/>
      <c r="F440"/>
      <c r="G440"/>
      <c r="H440"/>
      <c r="I440"/>
      <c r="J440"/>
      <c r="K440"/>
    </row>
    <row r="441" spans="1:11" ht="15">
      <c r="A441"/>
      <c r="B441"/>
      <c r="C441"/>
      <c r="D441"/>
      <c r="E441"/>
      <c r="F441"/>
      <c r="G441"/>
      <c r="H441"/>
      <c r="I441"/>
      <c r="J441"/>
      <c r="K441"/>
    </row>
    <row r="442" spans="1:11" ht="15">
      <c r="A442"/>
      <c r="B442"/>
      <c r="C442"/>
      <c r="D442"/>
      <c r="E442"/>
      <c r="F442"/>
      <c r="G442"/>
      <c r="H442"/>
      <c r="I442"/>
      <c r="J442"/>
      <c r="K442"/>
    </row>
    <row r="443" spans="1:11" ht="15">
      <c r="A443"/>
      <c r="B443"/>
      <c r="C443"/>
      <c r="D443"/>
      <c r="E443"/>
      <c r="F443"/>
      <c r="G443"/>
      <c r="H443"/>
      <c r="I443"/>
      <c r="J443"/>
      <c r="K443"/>
    </row>
    <row r="444" spans="1:11" ht="15">
      <c r="A444"/>
      <c r="B444"/>
      <c r="C444"/>
      <c r="D444"/>
      <c r="E444"/>
      <c r="F444"/>
      <c r="G444"/>
      <c r="H444"/>
      <c r="I444"/>
      <c r="J444"/>
      <c r="K444"/>
    </row>
    <row r="445" spans="1:11" ht="15">
      <c r="A445"/>
      <c r="B445"/>
      <c r="C445"/>
      <c r="D445"/>
      <c r="E445"/>
      <c r="F445"/>
      <c r="G445"/>
      <c r="H445"/>
      <c r="I445"/>
      <c r="J445"/>
      <c r="K445"/>
    </row>
    <row r="446" spans="1:11" ht="15">
      <c r="A446"/>
      <c r="B446"/>
      <c r="C446"/>
      <c r="D446"/>
      <c r="E446"/>
      <c r="F446"/>
      <c r="G446"/>
      <c r="H446"/>
      <c r="I446"/>
      <c r="J446"/>
      <c r="K446"/>
    </row>
    <row r="447" spans="1:11" ht="15">
      <c r="A447"/>
      <c r="B447"/>
      <c r="C447"/>
      <c r="D447"/>
      <c r="E447"/>
      <c r="F447"/>
      <c r="G447"/>
      <c r="H447"/>
      <c r="I447"/>
      <c r="J447"/>
      <c r="K447"/>
    </row>
    <row r="448" spans="1:11" ht="15">
      <c r="A448"/>
      <c r="B448"/>
      <c r="C448"/>
      <c r="D448"/>
      <c r="E448"/>
      <c r="F448"/>
      <c r="G448"/>
      <c r="H448"/>
      <c r="I448"/>
      <c r="J448"/>
      <c r="K448"/>
    </row>
    <row r="449" spans="1:11" ht="15">
      <c r="A449"/>
      <c r="B449"/>
      <c r="C449"/>
      <c r="D449"/>
      <c r="E449"/>
      <c r="F449"/>
      <c r="G449"/>
      <c r="H449"/>
      <c r="I449"/>
      <c r="J449"/>
      <c r="K449"/>
    </row>
    <row r="450" spans="1:11" ht="15">
      <c r="A450"/>
      <c r="B450"/>
      <c r="C450"/>
      <c r="D450"/>
      <c r="E450"/>
      <c r="F450"/>
      <c r="G450"/>
      <c r="H450"/>
      <c r="I450"/>
      <c r="J450"/>
      <c r="K450"/>
    </row>
    <row r="451" spans="1:11" ht="15">
      <c r="A451"/>
      <c r="B451"/>
      <c r="C451"/>
      <c r="D451"/>
      <c r="E451"/>
      <c r="F451"/>
      <c r="G451"/>
      <c r="H451"/>
      <c r="I451"/>
      <c r="J451"/>
      <c r="K451"/>
    </row>
    <row r="452" spans="1:11" ht="15">
      <c r="A452"/>
      <c r="B452"/>
      <c r="C452"/>
      <c r="D452"/>
      <c r="E452"/>
      <c r="F452"/>
      <c r="G452"/>
      <c r="H452"/>
      <c r="I452"/>
      <c r="J452"/>
      <c r="K452"/>
    </row>
    <row r="453" spans="1:11" ht="15">
      <c r="A453"/>
      <c r="B453"/>
      <c r="C453"/>
      <c r="D453"/>
      <c r="E453"/>
      <c r="F453"/>
      <c r="G453"/>
      <c r="H453"/>
      <c r="I453"/>
      <c r="J453"/>
      <c r="K453"/>
    </row>
    <row r="454" spans="1:11" ht="15">
      <c r="A454"/>
      <c r="B454"/>
      <c r="C454"/>
      <c r="D454"/>
      <c r="E454"/>
      <c r="F454"/>
      <c r="G454"/>
      <c r="H454"/>
      <c r="I454"/>
      <c r="J454"/>
      <c r="K454"/>
    </row>
    <row r="455" spans="1:11" ht="15">
      <c r="A455"/>
      <c r="B455"/>
      <c r="C455"/>
      <c r="D455"/>
      <c r="E455"/>
      <c r="F455"/>
      <c r="G455"/>
      <c r="H455"/>
      <c r="I455"/>
      <c r="J455"/>
      <c r="K455"/>
    </row>
    <row r="456" spans="1:11" ht="15">
      <c r="A456"/>
      <c r="B456"/>
      <c r="C456"/>
      <c r="D456"/>
      <c r="E456"/>
      <c r="F456"/>
      <c r="G456"/>
      <c r="H456"/>
      <c r="I456"/>
      <c r="J456"/>
      <c r="K456"/>
    </row>
    <row r="457" spans="1:11" ht="15">
      <c r="A457"/>
      <c r="B457"/>
      <c r="C457"/>
      <c r="D457"/>
      <c r="E457"/>
      <c r="F457"/>
      <c r="G457"/>
      <c r="H457"/>
      <c r="I457"/>
      <c r="J457"/>
      <c r="K457"/>
    </row>
    <row r="458" spans="1:11" ht="15">
      <c r="A458"/>
      <c r="B458"/>
      <c r="C458"/>
      <c r="D458"/>
      <c r="E458"/>
      <c r="F458"/>
      <c r="G458"/>
      <c r="H458"/>
      <c r="I458"/>
      <c r="J458"/>
      <c r="K458"/>
    </row>
    <row r="459" spans="1:11" ht="15">
      <c r="A459"/>
      <c r="B459"/>
      <c r="C459"/>
      <c r="D459"/>
      <c r="E459"/>
      <c r="F459"/>
      <c r="G459"/>
      <c r="H459"/>
      <c r="I459"/>
      <c r="J459"/>
      <c r="K459"/>
    </row>
    <row r="460" spans="1:11" ht="15">
      <c r="A460"/>
      <c r="B460"/>
      <c r="C460"/>
      <c r="D460"/>
      <c r="E460"/>
      <c r="F460"/>
      <c r="G460"/>
      <c r="H460"/>
      <c r="I460"/>
      <c r="J460"/>
      <c r="K460"/>
    </row>
    <row r="461" spans="1:11" ht="15">
      <c r="A461"/>
      <c r="B461"/>
      <c r="C461"/>
      <c r="D461"/>
      <c r="E461"/>
      <c r="F461"/>
      <c r="G461"/>
      <c r="H461"/>
      <c r="I461"/>
      <c r="J461"/>
      <c r="K461"/>
    </row>
    <row r="462" spans="1:11" ht="15">
      <c r="A462"/>
      <c r="B462"/>
      <c r="C462"/>
      <c r="D462"/>
      <c r="E462"/>
      <c r="F462"/>
      <c r="G462"/>
      <c r="H462"/>
      <c r="I462"/>
      <c r="J462"/>
      <c r="K462"/>
    </row>
    <row r="463" spans="1:11" ht="15">
      <c r="A463"/>
      <c r="B463"/>
      <c r="C463"/>
      <c r="D463"/>
      <c r="E463"/>
      <c r="F463"/>
      <c r="G463"/>
      <c r="H463"/>
      <c r="I463"/>
      <c r="J463"/>
      <c r="K463"/>
    </row>
    <row r="464" spans="1:11" ht="15">
      <c r="A464"/>
      <c r="B464"/>
      <c r="C464"/>
      <c r="D464"/>
      <c r="E464"/>
      <c r="F464"/>
      <c r="G464"/>
      <c r="H464"/>
      <c r="I464"/>
      <c r="J464"/>
      <c r="K464"/>
    </row>
    <row r="465" spans="1:11" ht="15">
      <c r="A465"/>
      <c r="B465"/>
      <c r="C465"/>
      <c r="D465"/>
      <c r="E465"/>
      <c r="F465"/>
      <c r="G465"/>
      <c r="H465"/>
      <c r="I465"/>
      <c r="J465"/>
      <c r="K465"/>
    </row>
    <row r="466" spans="1:11" ht="15">
      <c r="A466"/>
      <c r="B466"/>
      <c r="C466"/>
      <c r="D466"/>
      <c r="E466"/>
      <c r="F466"/>
      <c r="G466"/>
      <c r="H466"/>
      <c r="I466"/>
      <c r="J466"/>
      <c r="K466"/>
    </row>
    <row r="467" spans="1:11" ht="15">
      <c r="A467"/>
      <c r="B467"/>
      <c r="C467"/>
      <c r="D467"/>
      <c r="E467"/>
      <c r="F467"/>
      <c r="G467"/>
      <c r="H467"/>
      <c r="I467"/>
      <c r="J467"/>
      <c r="K467"/>
    </row>
    <row r="468" spans="1:11" ht="15">
      <c r="A468"/>
      <c r="B468"/>
      <c r="C468"/>
      <c r="D468"/>
      <c r="E468"/>
      <c r="F468"/>
      <c r="G468"/>
      <c r="H468"/>
      <c r="I468"/>
      <c r="J468"/>
      <c r="K468"/>
    </row>
    <row r="469" spans="1:11" ht="15">
      <c r="A469"/>
      <c r="B469"/>
      <c r="C469"/>
      <c r="D469"/>
      <c r="E469"/>
      <c r="F469"/>
      <c r="G469"/>
      <c r="H469"/>
      <c r="I469"/>
      <c r="J469"/>
      <c r="K469"/>
    </row>
    <row r="470" spans="1:11" ht="15">
      <c r="A470"/>
      <c r="B470"/>
      <c r="C470"/>
      <c r="D470"/>
      <c r="E470"/>
      <c r="F470"/>
      <c r="G470"/>
      <c r="H470"/>
      <c r="I470"/>
      <c r="J470"/>
      <c r="K470"/>
    </row>
    <row r="471" spans="1:11" ht="15">
      <c r="A471"/>
      <c r="B471"/>
      <c r="C471"/>
      <c r="D471"/>
      <c r="E471"/>
      <c r="F471"/>
      <c r="G471"/>
      <c r="H471"/>
      <c r="I471"/>
      <c r="J471"/>
      <c r="K471"/>
    </row>
    <row r="472" spans="1:11" ht="15">
      <c r="A472"/>
      <c r="B472"/>
      <c r="C472"/>
      <c r="D472"/>
      <c r="E472"/>
      <c r="F472"/>
      <c r="G472"/>
      <c r="H472"/>
      <c r="I472"/>
      <c r="J472"/>
      <c r="K472"/>
    </row>
    <row r="473" spans="1:11" ht="15">
      <c r="A473"/>
      <c r="B473"/>
      <c r="C473"/>
      <c r="D473"/>
      <c r="E473"/>
      <c r="F473"/>
      <c r="G473"/>
      <c r="H473"/>
      <c r="I473"/>
      <c r="J473"/>
      <c r="K473"/>
    </row>
    <row r="474" spans="1:11" ht="15">
      <c r="A474"/>
      <c r="B474"/>
      <c r="C474"/>
      <c r="D474"/>
      <c r="E474"/>
      <c r="F474"/>
      <c r="G474"/>
      <c r="H474"/>
      <c r="I474"/>
      <c r="J474"/>
      <c r="K474"/>
    </row>
    <row r="475" spans="1:11" ht="15">
      <c r="A475"/>
      <c r="B475"/>
      <c r="C475"/>
      <c r="D475"/>
      <c r="E475"/>
      <c r="F475"/>
      <c r="G475"/>
      <c r="H475"/>
      <c r="I475"/>
      <c r="J475"/>
      <c r="K475"/>
    </row>
    <row r="476" spans="1:11" ht="15">
      <c r="A476"/>
      <c r="B476"/>
      <c r="C476"/>
      <c r="D476"/>
      <c r="E476"/>
      <c r="F476"/>
      <c r="G476"/>
      <c r="H476"/>
      <c r="I476"/>
      <c r="J476"/>
      <c r="K476"/>
    </row>
    <row r="477" spans="1:11" ht="15">
      <c r="A477"/>
      <c r="B477"/>
      <c r="C477"/>
      <c r="D477"/>
      <c r="E477"/>
      <c r="F477"/>
      <c r="G477"/>
      <c r="H477"/>
      <c r="I477"/>
      <c r="J477"/>
      <c r="K477"/>
    </row>
    <row r="478" spans="1:11" ht="15">
      <c r="A478"/>
      <c r="B478"/>
      <c r="C478"/>
      <c r="D478"/>
      <c r="E478"/>
      <c r="F478"/>
      <c r="G478"/>
      <c r="H478"/>
      <c r="I478"/>
      <c r="J478"/>
      <c r="K478"/>
    </row>
    <row r="479" spans="1:11" ht="15">
      <c r="A479"/>
      <c r="B479"/>
      <c r="C479"/>
      <c r="D479"/>
      <c r="E479"/>
      <c r="F479"/>
      <c r="G479"/>
      <c r="H479"/>
      <c r="I479"/>
      <c r="J479"/>
      <c r="K479"/>
    </row>
    <row r="480" spans="1:11" ht="15">
      <c r="A480"/>
      <c r="B480"/>
      <c r="C480"/>
      <c r="D480"/>
      <c r="E480"/>
      <c r="F480"/>
      <c r="G480"/>
      <c r="H480"/>
      <c r="I480"/>
      <c r="J480"/>
      <c r="K480"/>
    </row>
    <row r="481" spans="1:11" ht="15">
      <c r="A481"/>
      <c r="B481"/>
      <c r="C481"/>
      <c r="D481"/>
      <c r="E481"/>
      <c r="F481"/>
      <c r="G481"/>
      <c r="H481"/>
      <c r="I481"/>
      <c r="J481"/>
      <c r="K481"/>
    </row>
    <row r="482" spans="1:11" ht="15">
      <c r="A482"/>
      <c r="B482"/>
      <c r="C482"/>
      <c r="D482"/>
      <c r="E482"/>
      <c r="F482"/>
      <c r="G482"/>
      <c r="H482"/>
      <c r="I482"/>
      <c r="J482"/>
      <c r="K482"/>
    </row>
    <row r="483" spans="1:11" ht="15">
      <c r="A483"/>
      <c r="B483"/>
      <c r="C483"/>
      <c r="D483"/>
      <c r="E483"/>
      <c r="F483"/>
      <c r="G483"/>
      <c r="H483"/>
      <c r="I483"/>
      <c r="J483"/>
      <c r="K483"/>
    </row>
    <row r="484" spans="1:11" ht="15">
      <c r="A484"/>
      <c r="B484"/>
      <c r="C484"/>
      <c r="D484"/>
      <c r="E484"/>
      <c r="F484"/>
      <c r="G484"/>
      <c r="H484"/>
      <c r="I484"/>
      <c r="J484"/>
      <c r="K484"/>
    </row>
    <row r="485" spans="1:11" ht="15">
      <c r="A485"/>
      <c r="B485"/>
      <c r="C485"/>
      <c r="D485"/>
      <c r="E485"/>
      <c r="F485"/>
      <c r="G485"/>
      <c r="H485"/>
      <c r="I485"/>
      <c r="J485"/>
      <c r="K485"/>
    </row>
    <row r="486" spans="1:11" ht="15">
      <c r="A486"/>
      <c r="B486"/>
      <c r="C486"/>
      <c r="D486"/>
      <c r="E486"/>
      <c r="F486"/>
      <c r="G486"/>
      <c r="H486"/>
      <c r="I486"/>
      <c r="J486"/>
      <c r="K486"/>
    </row>
    <row r="487" spans="1:11" ht="15">
      <c r="A487"/>
      <c r="B487"/>
      <c r="C487"/>
      <c r="D487"/>
      <c r="E487"/>
      <c r="F487"/>
      <c r="G487"/>
      <c r="H487"/>
      <c r="I487"/>
      <c r="J487"/>
      <c r="K487"/>
    </row>
    <row r="488" spans="1:11" ht="15">
      <c r="A488"/>
      <c r="B488"/>
      <c r="C488"/>
      <c r="D488"/>
      <c r="E488"/>
      <c r="F488"/>
      <c r="G488"/>
      <c r="H488"/>
      <c r="I488"/>
      <c r="J488"/>
      <c r="K488"/>
    </row>
    <row r="489" spans="1:11" ht="15">
      <c r="A489"/>
      <c r="B489"/>
      <c r="C489"/>
      <c r="D489"/>
      <c r="E489"/>
      <c r="F489"/>
      <c r="G489"/>
      <c r="H489"/>
      <c r="I489"/>
      <c r="J489"/>
      <c r="K489"/>
    </row>
    <row r="490" spans="1:11" ht="15">
      <c r="A490"/>
      <c r="B490"/>
      <c r="C490"/>
      <c r="D490"/>
      <c r="E490"/>
      <c r="F490"/>
      <c r="G490"/>
      <c r="H490"/>
      <c r="I490"/>
      <c r="J490"/>
      <c r="K490"/>
    </row>
    <row r="491" spans="1:11" ht="15">
      <c r="A491"/>
      <c r="B491"/>
      <c r="C491"/>
      <c r="D491"/>
      <c r="E491"/>
      <c r="F491"/>
      <c r="G491"/>
      <c r="H491"/>
      <c r="I491"/>
      <c r="J491"/>
      <c r="K491"/>
    </row>
    <row r="492" spans="1:11" ht="15">
      <c r="A492"/>
      <c r="B492"/>
      <c r="C492"/>
      <c r="D492"/>
      <c r="E492"/>
      <c r="F492"/>
      <c r="G492"/>
      <c r="H492"/>
      <c r="I492"/>
      <c r="J492"/>
      <c r="K492"/>
    </row>
    <row r="493" spans="1:11" ht="15">
      <c r="A493"/>
      <c r="B493"/>
      <c r="C493"/>
      <c r="D493"/>
      <c r="E493"/>
      <c r="F493"/>
      <c r="G493"/>
      <c r="H493"/>
      <c r="I493"/>
      <c r="J493"/>
      <c r="K493"/>
    </row>
    <row r="494" spans="1:11" ht="15">
      <c r="A494"/>
      <c r="B494"/>
      <c r="C494"/>
      <c r="D494"/>
      <c r="E494"/>
      <c r="F494"/>
      <c r="G494"/>
      <c r="H494"/>
      <c r="I494"/>
      <c r="J494"/>
      <c r="K494"/>
    </row>
    <row r="495" spans="1:11" ht="15">
      <c r="A495"/>
      <c r="B495"/>
      <c r="C495"/>
      <c r="D495"/>
      <c r="E495"/>
      <c r="F495"/>
      <c r="G495"/>
      <c r="H495"/>
      <c r="I495"/>
      <c r="J495"/>
      <c r="K495"/>
    </row>
    <row r="496" spans="1:11" ht="15">
      <c r="A496"/>
      <c r="B496"/>
      <c r="C496"/>
      <c r="D496"/>
      <c r="E496"/>
      <c r="F496"/>
      <c r="G496"/>
      <c r="H496"/>
      <c r="I496"/>
      <c r="J496"/>
      <c r="K496"/>
    </row>
    <row r="497" spans="1:11" ht="15">
      <c r="A497"/>
      <c r="B497"/>
      <c r="C497"/>
      <c r="D497"/>
      <c r="E497"/>
      <c r="F497"/>
      <c r="G497"/>
      <c r="H497"/>
      <c r="I497"/>
      <c r="J497"/>
      <c r="K497"/>
    </row>
    <row r="498" spans="1:11" ht="15">
      <c r="A498"/>
      <c r="B498"/>
      <c r="C498"/>
      <c r="D498"/>
      <c r="E498"/>
      <c r="F498"/>
      <c r="G498"/>
      <c r="H498"/>
      <c r="I498"/>
      <c r="J498"/>
      <c r="K498"/>
    </row>
    <row r="499" spans="1:11" ht="15">
      <c r="A499"/>
      <c r="B499"/>
      <c r="C499"/>
      <c r="D499"/>
      <c r="E499"/>
      <c r="F499"/>
      <c r="G499"/>
      <c r="H499"/>
      <c r="I499"/>
      <c r="J499"/>
      <c r="K499"/>
    </row>
    <row r="500" spans="1:11" ht="15">
      <c r="A500"/>
      <c r="B500"/>
      <c r="C500"/>
      <c r="D500"/>
      <c r="E500"/>
      <c r="F500"/>
      <c r="G500"/>
      <c r="H500"/>
      <c r="I500"/>
      <c r="J500"/>
      <c r="K500"/>
    </row>
    <row r="501" spans="1:11" ht="15">
      <c r="A501"/>
      <c r="B501"/>
      <c r="C501"/>
      <c r="D501"/>
      <c r="E501"/>
      <c r="F501"/>
      <c r="G501"/>
      <c r="H501"/>
      <c r="I501"/>
      <c r="J501"/>
      <c r="K501"/>
    </row>
    <row r="502" spans="1:11" ht="15">
      <c r="A502"/>
      <c r="B502"/>
      <c r="C502"/>
      <c r="D502"/>
      <c r="E502"/>
      <c r="F502"/>
      <c r="G502"/>
      <c r="H502"/>
      <c r="I502"/>
      <c r="J502"/>
      <c r="K502"/>
    </row>
    <row r="503" spans="1:11" ht="15">
      <c r="A503"/>
      <c r="B503"/>
      <c r="C503"/>
      <c r="D503"/>
      <c r="E503"/>
      <c r="F503"/>
      <c r="G503"/>
      <c r="H503"/>
      <c r="I503"/>
      <c r="J503"/>
      <c r="K503"/>
    </row>
    <row r="504" spans="1:11" ht="15">
      <c r="A504"/>
      <c r="B504"/>
      <c r="C504"/>
      <c r="D504"/>
      <c r="E504"/>
      <c r="F504"/>
      <c r="G504"/>
      <c r="H504"/>
      <c r="I504"/>
      <c r="J504"/>
      <c r="K504"/>
    </row>
    <row r="505" spans="1:11" ht="15">
      <c r="A505"/>
      <c r="B505"/>
      <c r="C505"/>
      <c r="D505"/>
      <c r="E505"/>
      <c r="F505"/>
      <c r="G505"/>
      <c r="H505"/>
      <c r="I505"/>
      <c r="J505"/>
      <c r="K505"/>
    </row>
    <row r="506" spans="1:11" ht="15">
      <c r="A506"/>
      <c r="B506"/>
      <c r="C506"/>
      <c r="D506"/>
      <c r="E506"/>
      <c r="F506"/>
      <c r="G506"/>
      <c r="H506"/>
      <c r="I506"/>
      <c r="J506"/>
      <c r="K506"/>
    </row>
    <row r="507" spans="1:11" ht="15">
      <c r="A507"/>
      <c r="B507"/>
      <c r="C507"/>
      <c r="D507"/>
      <c r="E507"/>
      <c r="F507"/>
      <c r="G507"/>
      <c r="H507"/>
      <c r="I507"/>
      <c r="J507"/>
      <c r="K507"/>
    </row>
    <row r="508" spans="1:11" ht="15">
      <c r="A508"/>
      <c r="B508"/>
      <c r="C508"/>
      <c r="D508"/>
      <c r="E508"/>
      <c r="F508"/>
      <c r="G508"/>
      <c r="H508"/>
      <c r="I508"/>
      <c r="J508"/>
      <c r="K508"/>
    </row>
    <row r="509" spans="1:11" ht="15">
      <c r="A509"/>
      <c r="B509"/>
      <c r="C509"/>
      <c r="D509"/>
      <c r="E509"/>
      <c r="F509"/>
      <c r="G509"/>
      <c r="H509"/>
      <c r="I509"/>
      <c r="J509"/>
      <c r="K509"/>
    </row>
    <row r="510" spans="1:11" ht="15">
      <c r="A510"/>
      <c r="B510"/>
      <c r="C510"/>
      <c r="D510"/>
      <c r="E510"/>
      <c r="F510"/>
      <c r="G510"/>
      <c r="H510"/>
      <c r="I510"/>
      <c r="J510"/>
      <c r="K510"/>
    </row>
    <row r="511" spans="1:11" ht="15">
      <c r="A511"/>
      <c r="B511"/>
      <c r="C511"/>
      <c r="D511"/>
      <c r="E511"/>
      <c r="F511"/>
      <c r="G511"/>
      <c r="H511"/>
      <c r="I511"/>
      <c r="J511"/>
      <c r="K511"/>
    </row>
    <row r="512" spans="1:11" ht="15">
      <c r="A512"/>
      <c r="B512"/>
      <c r="C512"/>
      <c r="D512"/>
      <c r="E512"/>
      <c r="F512"/>
      <c r="G512"/>
      <c r="H512"/>
      <c r="I512"/>
      <c r="J512"/>
      <c r="K512"/>
    </row>
    <row r="513" spans="1:11" ht="15">
      <c r="A513"/>
      <c r="B513"/>
      <c r="C513"/>
      <c r="D513"/>
      <c r="E513"/>
      <c r="F513"/>
      <c r="G513"/>
      <c r="H513"/>
      <c r="I513"/>
      <c r="J513"/>
      <c r="K513"/>
    </row>
    <row r="514" spans="1:11" ht="15">
      <c r="A514"/>
      <c r="B514"/>
      <c r="C514"/>
      <c r="D514"/>
      <c r="E514"/>
      <c r="F514"/>
      <c r="G514"/>
      <c r="H514"/>
      <c r="I514"/>
      <c r="J514"/>
      <c r="K514"/>
    </row>
    <row r="515" spans="1:11" ht="15">
      <c r="A515"/>
      <c r="B515"/>
      <c r="C515"/>
      <c r="D515"/>
      <c r="E515"/>
      <c r="F515"/>
      <c r="G515"/>
      <c r="H515"/>
      <c r="I515"/>
      <c r="J515"/>
      <c r="K515"/>
    </row>
    <row r="516" spans="1:11" ht="15">
      <c r="A516"/>
      <c r="B516"/>
      <c r="C516"/>
      <c r="D516"/>
      <c r="E516"/>
      <c r="F516"/>
      <c r="G516"/>
      <c r="H516"/>
      <c r="I516"/>
      <c r="J516"/>
      <c r="K516"/>
    </row>
    <row r="517" spans="1:11" ht="15">
      <c r="A517"/>
      <c r="B517"/>
      <c r="C517"/>
      <c r="D517"/>
      <c r="E517"/>
      <c r="F517"/>
      <c r="G517"/>
      <c r="H517"/>
      <c r="I517"/>
      <c r="J517"/>
      <c r="K517"/>
    </row>
    <row r="518" spans="1:11" ht="15">
      <c r="A518"/>
      <c r="B518"/>
      <c r="C518"/>
      <c r="D518"/>
      <c r="E518"/>
      <c r="F518"/>
      <c r="G518"/>
      <c r="H518"/>
      <c r="I518"/>
      <c r="J518"/>
      <c r="K518"/>
    </row>
    <row r="519" spans="1:11" ht="15">
      <c r="A519"/>
      <c r="B519"/>
      <c r="C519"/>
      <c r="D519"/>
      <c r="E519"/>
      <c r="F519"/>
      <c r="G519"/>
      <c r="H519"/>
      <c r="I519"/>
      <c r="J519"/>
      <c r="K519"/>
    </row>
    <row r="520" spans="1:11" ht="15">
      <c r="A520"/>
      <c r="B520"/>
      <c r="C520"/>
      <c r="D520"/>
      <c r="E520"/>
      <c r="F520"/>
      <c r="G520"/>
      <c r="H520"/>
      <c r="I520"/>
      <c r="J520"/>
      <c r="K520"/>
    </row>
    <row r="521" spans="1:11" ht="15">
      <c r="A521"/>
      <c r="B521"/>
      <c r="C521"/>
      <c r="D521"/>
      <c r="E521"/>
      <c r="F521"/>
      <c r="G521"/>
      <c r="H521"/>
      <c r="I521"/>
      <c r="J521"/>
      <c r="K521"/>
    </row>
    <row r="522" spans="1:11" ht="15">
      <c r="A522"/>
      <c r="B522"/>
      <c r="C522"/>
      <c r="D522"/>
      <c r="E522"/>
      <c r="F522"/>
      <c r="G522"/>
      <c r="H522"/>
      <c r="I522"/>
      <c r="J522"/>
      <c r="K522"/>
    </row>
    <row r="523" spans="1:11" ht="15">
      <c r="A523"/>
      <c r="B523"/>
      <c r="C523"/>
      <c r="D523"/>
      <c r="E523"/>
      <c r="F523"/>
      <c r="G523"/>
      <c r="H523"/>
      <c r="I523"/>
      <c r="J523"/>
      <c r="K523"/>
    </row>
    <row r="524" spans="1:11" ht="15">
      <c r="A524"/>
      <c r="B524"/>
      <c r="C524"/>
      <c r="D524"/>
      <c r="E524"/>
      <c r="F524"/>
      <c r="G524"/>
      <c r="H524"/>
      <c r="I524"/>
      <c r="J524"/>
      <c r="K524"/>
    </row>
    <row r="525" spans="1:11" ht="15">
      <c r="A525"/>
      <c r="B525"/>
      <c r="C525"/>
      <c r="D525"/>
      <c r="E525"/>
      <c r="F525"/>
      <c r="G525"/>
      <c r="H525"/>
      <c r="I525"/>
      <c r="J525"/>
      <c r="K525"/>
    </row>
    <row r="526" spans="1:11" ht="15">
      <c r="A526"/>
      <c r="B526"/>
      <c r="C526"/>
      <c r="D526"/>
      <c r="E526"/>
      <c r="F526"/>
      <c r="G526"/>
      <c r="H526"/>
      <c r="I526"/>
      <c r="J526"/>
      <c r="K526"/>
    </row>
    <row r="527" spans="1:11" ht="15">
      <c r="A527"/>
      <c r="B527"/>
      <c r="C527"/>
      <c r="D527"/>
      <c r="E527"/>
      <c r="F527"/>
      <c r="G527"/>
      <c r="H527"/>
      <c r="I527"/>
      <c r="J527"/>
      <c r="K527"/>
    </row>
    <row r="528" spans="1:11" ht="15">
      <c r="A528"/>
      <c r="B528"/>
      <c r="C528"/>
      <c r="D528"/>
      <c r="E528"/>
      <c r="F528"/>
      <c r="G528"/>
      <c r="H528"/>
      <c r="I528"/>
      <c r="J528"/>
      <c r="K528"/>
    </row>
    <row r="529" spans="1:11" ht="15">
      <c r="A529"/>
      <c r="B529"/>
      <c r="C529"/>
      <c r="D529"/>
      <c r="E529"/>
      <c r="F529"/>
      <c r="G529"/>
      <c r="H529"/>
      <c r="I529"/>
      <c r="J529"/>
      <c r="K529"/>
    </row>
    <row r="530" spans="1:11" ht="15">
      <c r="A530"/>
      <c r="B530"/>
      <c r="C530"/>
      <c r="D530"/>
      <c r="E530"/>
      <c r="F530"/>
      <c r="G530"/>
      <c r="H530"/>
      <c r="I530"/>
      <c r="J530"/>
      <c r="K530"/>
    </row>
    <row r="531" spans="1:11" ht="15">
      <c r="A531"/>
      <c r="B531"/>
      <c r="C531"/>
      <c r="D531"/>
      <c r="E531"/>
      <c r="F531"/>
      <c r="G531"/>
      <c r="H531"/>
      <c r="I531"/>
      <c r="J531"/>
      <c r="K531"/>
    </row>
    <row r="532" spans="1:11" ht="15">
      <c r="A532"/>
      <c r="B532"/>
      <c r="C532"/>
      <c r="D532"/>
      <c r="E532"/>
      <c r="F532"/>
      <c r="G532"/>
      <c r="H532"/>
      <c r="I532"/>
      <c r="J532"/>
      <c r="K532"/>
    </row>
    <row r="533" spans="1:11" ht="15">
      <c r="A533"/>
      <c r="B533"/>
      <c r="C533"/>
      <c r="D533"/>
      <c r="E533"/>
      <c r="F533"/>
      <c r="G533"/>
      <c r="H533"/>
      <c r="I533"/>
      <c r="J533"/>
      <c r="K533"/>
    </row>
    <row r="534" spans="1:11" ht="15">
      <c r="A534"/>
      <c r="B534"/>
      <c r="C534"/>
      <c r="D534"/>
      <c r="E534"/>
      <c r="F534"/>
      <c r="G534"/>
      <c r="H534"/>
      <c r="I534"/>
      <c r="J534"/>
      <c r="K534"/>
    </row>
    <row r="535" spans="1:11" ht="15">
      <c r="A535"/>
      <c r="B535"/>
      <c r="C535"/>
      <c r="D535"/>
      <c r="E535"/>
      <c r="F535"/>
      <c r="G535"/>
      <c r="H535"/>
      <c r="I535"/>
      <c r="J535"/>
      <c r="K535"/>
    </row>
    <row r="536" spans="1:11" ht="15">
      <c r="A536"/>
      <c r="B536"/>
      <c r="C536"/>
      <c r="D536"/>
      <c r="E536"/>
      <c r="F536"/>
      <c r="G536"/>
      <c r="H536"/>
      <c r="I536"/>
      <c r="J536"/>
      <c r="K536"/>
    </row>
    <row r="537" spans="1:11" ht="15">
      <c r="A537"/>
      <c r="B537"/>
      <c r="C537"/>
      <c r="D537"/>
      <c r="E537"/>
      <c r="F537"/>
      <c r="G537"/>
      <c r="H537"/>
      <c r="I537"/>
      <c r="J537"/>
      <c r="K537"/>
    </row>
    <row r="538" spans="1:11" ht="15">
      <c r="A538"/>
      <c r="B538"/>
      <c r="C538"/>
      <c r="D538"/>
      <c r="E538"/>
      <c r="F538"/>
      <c r="G538"/>
      <c r="H538"/>
      <c r="I538"/>
      <c r="J538"/>
      <c r="K538"/>
    </row>
    <row r="539" spans="1:11" ht="15">
      <c r="A539"/>
      <c r="B539"/>
      <c r="C539"/>
      <c r="D539"/>
      <c r="E539"/>
      <c r="F539"/>
      <c r="G539"/>
      <c r="H539"/>
      <c r="I539"/>
      <c r="J539"/>
      <c r="K539"/>
    </row>
    <row r="540" spans="1:11" ht="15">
      <c r="A540"/>
      <c r="B540"/>
      <c r="C540"/>
      <c r="D540"/>
      <c r="E540"/>
      <c r="F540"/>
      <c r="G540"/>
      <c r="H540"/>
      <c r="I540"/>
      <c r="J540"/>
      <c r="K540"/>
    </row>
    <row r="541" spans="1:11" ht="15">
      <c r="A541"/>
      <c r="B541"/>
      <c r="C541"/>
      <c r="D541"/>
      <c r="E541"/>
      <c r="F541"/>
      <c r="G541"/>
      <c r="H541"/>
      <c r="I541"/>
      <c r="J541"/>
      <c r="K541"/>
    </row>
    <row r="542" spans="1:11" ht="15">
      <c r="A542"/>
      <c r="B542"/>
      <c r="C542"/>
      <c r="D542"/>
      <c r="E542"/>
      <c r="F542"/>
      <c r="G542"/>
      <c r="H542"/>
      <c r="I542"/>
      <c r="J542"/>
      <c r="K542"/>
    </row>
    <row r="543" spans="1:11" ht="15">
      <c r="A543"/>
      <c r="B543"/>
      <c r="C543"/>
      <c r="D543"/>
      <c r="E543"/>
      <c r="F543"/>
      <c r="G543"/>
      <c r="H543"/>
      <c r="I543"/>
      <c r="J543"/>
      <c r="K543"/>
    </row>
    <row r="544" spans="1:11" ht="15">
      <c r="A544"/>
      <c r="B544"/>
      <c r="C544"/>
      <c r="D544"/>
      <c r="E544"/>
      <c r="F544"/>
      <c r="G544"/>
      <c r="H544"/>
      <c r="I544"/>
      <c r="J544"/>
      <c r="K544"/>
    </row>
    <row r="545" spans="1:11" ht="15">
      <c r="A545"/>
      <c r="B545"/>
      <c r="C545"/>
      <c r="D545"/>
      <c r="E545"/>
      <c r="F545"/>
      <c r="G545"/>
      <c r="H545"/>
      <c r="I545"/>
      <c r="J545"/>
      <c r="K545"/>
    </row>
    <row r="546" spans="1:11" ht="15">
      <c r="A546"/>
      <c r="B546"/>
      <c r="C546"/>
      <c r="D546"/>
      <c r="E546"/>
      <c r="F546"/>
      <c r="G546"/>
      <c r="H546"/>
      <c r="I546"/>
      <c r="J546"/>
      <c r="K546"/>
    </row>
    <row r="547" spans="1:11" ht="15">
      <c r="A547"/>
      <c r="B547"/>
      <c r="C547"/>
      <c r="D547"/>
      <c r="E547"/>
      <c r="F547"/>
      <c r="G547"/>
      <c r="H547"/>
      <c r="I547"/>
      <c r="J547"/>
      <c r="K547"/>
    </row>
    <row r="548" spans="1:11" ht="15">
      <c r="A548"/>
      <c r="B548"/>
      <c r="C548"/>
      <c r="D548"/>
      <c r="E548"/>
      <c r="F548"/>
      <c r="G548"/>
      <c r="H548"/>
      <c r="I548"/>
      <c r="J548"/>
      <c r="K548"/>
    </row>
    <row r="549" spans="1:11" ht="15">
      <c r="A549"/>
      <c r="B549"/>
      <c r="C549"/>
      <c r="D549"/>
      <c r="E549"/>
      <c r="F549"/>
      <c r="G549"/>
      <c r="H549"/>
      <c r="I549"/>
      <c r="J549"/>
      <c r="K549"/>
    </row>
    <row r="550" spans="1:11" ht="15">
      <c r="A550"/>
      <c r="B550"/>
      <c r="C550"/>
      <c r="D550"/>
      <c r="E550"/>
      <c r="F550"/>
      <c r="G550"/>
      <c r="H550"/>
      <c r="I550"/>
      <c r="J550"/>
      <c r="K550"/>
    </row>
    <row r="551" spans="1:11" ht="15">
      <c r="A551"/>
      <c r="B551"/>
      <c r="C551"/>
      <c r="D551"/>
      <c r="E551"/>
      <c r="F551"/>
      <c r="G551"/>
      <c r="H551"/>
      <c r="I551"/>
      <c r="J551"/>
      <c r="K551"/>
    </row>
    <row r="552" spans="1:11" ht="15">
      <c r="A552"/>
      <c r="B552"/>
      <c r="C552"/>
      <c r="D552"/>
      <c r="E552"/>
      <c r="F552"/>
      <c r="G552"/>
      <c r="H552"/>
      <c r="I552"/>
      <c r="J552"/>
      <c r="K552"/>
    </row>
    <row r="553" spans="1:11" ht="15">
      <c r="A553"/>
      <c r="B553"/>
      <c r="C553"/>
      <c r="D553"/>
      <c r="E553"/>
      <c r="F553"/>
      <c r="G553"/>
      <c r="H553"/>
      <c r="I553"/>
      <c r="J553"/>
      <c r="K553"/>
    </row>
    <row r="554" spans="1:11" ht="15">
      <c r="A554"/>
      <c r="B554"/>
      <c r="C554"/>
      <c r="D554"/>
      <c r="E554"/>
      <c r="F554"/>
      <c r="G554"/>
      <c r="H554"/>
      <c r="I554"/>
      <c r="J554"/>
      <c r="K554"/>
    </row>
    <row r="555" spans="1:11" ht="15">
      <c r="A555"/>
      <c r="B555"/>
      <c r="C555"/>
      <c r="D555"/>
      <c r="E555"/>
      <c r="F555"/>
      <c r="G555"/>
      <c r="H555"/>
      <c r="I555"/>
      <c r="J555"/>
      <c r="K555"/>
    </row>
    <row r="556" spans="1:11" ht="15">
      <c r="A556"/>
      <c r="B556"/>
      <c r="C556"/>
      <c r="D556"/>
      <c r="E556"/>
      <c r="F556"/>
      <c r="G556"/>
      <c r="H556"/>
      <c r="I556"/>
      <c r="J556"/>
      <c r="K556"/>
    </row>
    <row r="557" spans="1:11" ht="15">
      <c r="A557"/>
      <c r="B557"/>
      <c r="C557"/>
      <c r="D557"/>
      <c r="E557"/>
      <c r="F557"/>
      <c r="G557"/>
      <c r="H557"/>
      <c r="I557"/>
      <c r="J557"/>
      <c r="K557"/>
    </row>
    <row r="558" spans="1:11" ht="15">
      <c r="A558"/>
      <c r="B558"/>
      <c r="C558"/>
      <c r="D558"/>
      <c r="E558"/>
      <c r="F558"/>
      <c r="G558"/>
      <c r="H558"/>
      <c r="I558"/>
      <c r="J558"/>
      <c r="K558"/>
    </row>
    <row r="559" spans="1:11" ht="15">
      <c r="A559"/>
      <c r="B559"/>
      <c r="C559"/>
      <c r="D559"/>
      <c r="E559"/>
      <c r="F559"/>
      <c r="G559"/>
      <c r="H559"/>
      <c r="I559"/>
      <c r="J559"/>
      <c r="K559"/>
    </row>
    <row r="560" spans="1:11" ht="15">
      <c r="A560"/>
      <c r="B560"/>
      <c r="C560"/>
      <c r="D560"/>
      <c r="E560"/>
      <c r="F560"/>
      <c r="G560"/>
      <c r="H560"/>
      <c r="I560"/>
      <c r="J560"/>
      <c r="K560"/>
    </row>
    <row r="561" spans="1:11" ht="15">
      <c r="A561"/>
      <c r="B561"/>
      <c r="C561"/>
      <c r="D561"/>
      <c r="E561"/>
      <c r="F561"/>
      <c r="G561"/>
      <c r="H561"/>
      <c r="I561"/>
      <c r="J561"/>
      <c r="K561"/>
    </row>
    <row r="562" spans="1:11" ht="15">
      <c r="A562"/>
      <c r="B562"/>
      <c r="C562"/>
      <c r="D562"/>
      <c r="E562"/>
      <c r="F562"/>
      <c r="G562"/>
      <c r="H562"/>
      <c r="I562"/>
      <c r="J562"/>
      <c r="K562"/>
    </row>
    <row r="563" spans="1:11" ht="15">
      <c r="A563"/>
      <c r="B563"/>
      <c r="C563"/>
      <c r="D563"/>
      <c r="E563"/>
      <c r="F563"/>
      <c r="G563"/>
      <c r="H563"/>
      <c r="I563"/>
      <c r="J563"/>
      <c r="K563"/>
    </row>
    <row r="564" spans="1:11" ht="15">
      <c r="A564"/>
      <c r="B564"/>
      <c r="C564"/>
      <c r="D564"/>
      <c r="E564"/>
      <c r="F564"/>
      <c r="G564"/>
      <c r="H564"/>
      <c r="I564"/>
      <c r="J564"/>
      <c r="K564"/>
    </row>
    <row r="565" spans="1:11" ht="15">
      <c r="A565"/>
      <c r="B565"/>
      <c r="C565"/>
      <c r="D565"/>
      <c r="E565"/>
      <c r="F565"/>
      <c r="G565"/>
      <c r="H565"/>
      <c r="I565"/>
      <c r="J565"/>
      <c r="K565"/>
    </row>
    <row r="566" spans="1:11" ht="15">
      <c r="A566"/>
      <c r="B566"/>
      <c r="C566"/>
      <c r="D566"/>
      <c r="E566"/>
      <c r="F566"/>
      <c r="G566"/>
      <c r="H566"/>
      <c r="I566"/>
      <c r="J566"/>
      <c r="K566"/>
    </row>
    <row r="567" spans="1:11" ht="15">
      <c r="A567"/>
      <c r="B567"/>
      <c r="C567"/>
      <c r="D567"/>
      <c r="E567"/>
      <c r="F567"/>
      <c r="G567"/>
      <c r="H567"/>
      <c r="I567"/>
      <c r="J567"/>
      <c r="K567"/>
    </row>
    <row r="568" spans="1:11" ht="15">
      <c r="A568"/>
      <c r="B568"/>
      <c r="C568"/>
      <c r="D568"/>
      <c r="E568"/>
      <c r="F568"/>
      <c r="G568"/>
      <c r="H568"/>
      <c r="I568"/>
      <c r="J568"/>
      <c r="K568"/>
    </row>
    <row r="569" spans="1:11" ht="15">
      <c r="A569"/>
      <c r="B569"/>
      <c r="C569"/>
      <c r="D569"/>
      <c r="E569"/>
      <c r="F569"/>
      <c r="G569"/>
      <c r="H569"/>
      <c r="I569"/>
      <c r="J569"/>
      <c r="K569"/>
    </row>
    <row r="570" spans="1:11" ht="15">
      <c r="A570"/>
      <c r="B570"/>
      <c r="C570"/>
      <c r="D570"/>
      <c r="E570"/>
      <c r="F570"/>
      <c r="G570"/>
      <c r="H570"/>
      <c r="I570"/>
      <c r="J570"/>
      <c r="K570"/>
    </row>
    <row r="571" spans="1:11" ht="15">
      <c r="A571"/>
      <c r="B571"/>
      <c r="C571"/>
      <c r="D571"/>
      <c r="E571"/>
      <c r="F571"/>
      <c r="G571"/>
      <c r="H571"/>
      <c r="I571"/>
      <c r="J571"/>
      <c r="K571"/>
    </row>
    <row r="572" spans="1:11" ht="15">
      <c r="A572"/>
      <c r="B572"/>
      <c r="C572"/>
      <c r="D572"/>
      <c r="E572"/>
      <c r="F572"/>
      <c r="G572"/>
      <c r="H572"/>
      <c r="I572"/>
      <c r="J572"/>
      <c r="K572"/>
    </row>
    <row r="573" spans="1:11" ht="15">
      <c r="A573"/>
      <c r="B573"/>
      <c r="C573"/>
      <c r="D573"/>
      <c r="E573"/>
      <c r="F573"/>
      <c r="G573"/>
      <c r="H573"/>
      <c r="I573"/>
      <c r="J573"/>
      <c r="K573"/>
    </row>
    <row r="574" spans="1:11" ht="15">
      <c r="A574"/>
      <c r="B574"/>
      <c r="C574"/>
      <c r="D574"/>
      <c r="E574"/>
      <c r="F574"/>
      <c r="G574"/>
      <c r="H574"/>
      <c r="I574"/>
      <c r="J574"/>
      <c r="K574"/>
    </row>
    <row r="575" spans="1:11" ht="15">
      <c r="A575"/>
      <c r="B575"/>
      <c r="C575"/>
      <c r="D575"/>
      <c r="E575"/>
      <c r="F575"/>
      <c r="G575"/>
      <c r="H575"/>
      <c r="I575"/>
      <c r="J575"/>
      <c r="K575"/>
    </row>
    <row r="576" spans="1:11" ht="15">
      <c r="A576"/>
      <c r="B576"/>
      <c r="C576"/>
      <c r="D576"/>
      <c r="E576"/>
      <c r="F576"/>
      <c r="G576"/>
      <c r="H576"/>
      <c r="I576"/>
      <c r="J576"/>
      <c r="K576"/>
    </row>
    <row r="577" spans="1:11" ht="15">
      <c r="A577"/>
      <c r="B577"/>
      <c r="C577"/>
      <c r="D577"/>
      <c r="E577"/>
      <c r="F577"/>
      <c r="G577"/>
      <c r="H577"/>
      <c r="I577"/>
      <c r="J577"/>
      <c r="K577"/>
    </row>
    <row r="578" spans="1:11" ht="15">
      <c r="A578"/>
      <c r="B578"/>
      <c r="C578"/>
      <c r="D578"/>
      <c r="E578"/>
      <c r="F578"/>
      <c r="G578"/>
      <c r="H578"/>
      <c r="I578"/>
      <c r="J578"/>
      <c r="K578"/>
    </row>
    <row r="579" spans="1:11" ht="15">
      <c r="A579"/>
      <c r="B579"/>
      <c r="C579"/>
      <c r="D579"/>
      <c r="E579"/>
      <c r="F579"/>
      <c r="G579"/>
      <c r="H579"/>
      <c r="I579"/>
      <c r="J579"/>
      <c r="K579"/>
    </row>
    <row r="580" spans="1:11" ht="15">
      <c r="A580"/>
      <c r="B580"/>
      <c r="C580"/>
      <c r="D580"/>
      <c r="E580"/>
      <c r="F580"/>
      <c r="G580"/>
      <c r="H580"/>
      <c r="I580"/>
      <c r="J580"/>
      <c r="K580"/>
    </row>
    <row r="581" spans="1:11" ht="15">
      <c r="A581"/>
      <c r="B581"/>
      <c r="C581"/>
      <c r="D581"/>
      <c r="E581"/>
      <c r="F581"/>
      <c r="G581"/>
      <c r="H581"/>
      <c r="I581"/>
      <c r="J581"/>
      <c r="K581"/>
    </row>
    <row r="582" spans="1:11" ht="15">
      <c r="A582"/>
      <c r="B582"/>
      <c r="C582"/>
      <c r="D582"/>
      <c r="E582"/>
      <c r="F582"/>
      <c r="G582"/>
      <c r="H582"/>
      <c r="I582"/>
      <c r="J582"/>
      <c r="K582"/>
    </row>
    <row r="583" spans="1:11" ht="15">
      <c r="A583"/>
      <c r="B583"/>
      <c r="C583"/>
      <c r="D583"/>
      <c r="E583"/>
      <c r="F583"/>
      <c r="G583"/>
      <c r="H583"/>
      <c r="I583"/>
      <c r="J583"/>
      <c r="K583"/>
    </row>
    <row r="584" spans="1:11" ht="15">
      <c r="A584"/>
      <c r="B584"/>
      <c r="C584"/>
      <c r="D584"/>
      <c r="E584"/>
      <c r="F584"/>
      <c r="G584"/>
      <c r="H584"/>
      <c r="I584"/>
      <c r="J584"/>
      <c r="K584"/>
    </row>
    <row r="585" spans="1:11" ht="15">
      <c r="A585"/>
      <c r="B585"/>
      <c r="C585"/>
      <c r="D585"/>
      <c r="E585"/>
      <c r="F585"/>
      <c r="G585"/>
      <c r="H585"/>
      <c r="I585"/>
      <c r="J585"/>
      <c r="K585"/>
    </row>
    <row r="586" spans="1:11" ht="15">
      <c r="A586"/>
      <c r="B586"/>
      <c r="C586"/>
      <c r="D586"/>
      <c r="E586"/>
      <c r="F586"/>
      <c r="G586"/>
      <c r="H586"/>
      <c r="I586"/>
      <c r="J586"/>
      <c r="K586"/>
    </row>
    <row r="587" spans="1:11" ht="15">
      <c r="A587"/>
      <c r="B587"/>
      <c r="C587"/>
      <c r="D587"/>
      <c r="E587"/>
      <c r="F587"/>
      <c r="G587"/>
      <c r="H587"/>
      <c r="I587"/>
      <c r="J587"/>
      <c r="K587"/>
    </row>
    <row r="588" spans="1:11" ht="15">
      <c r="A588"/>
      <c r="B588"/>
      <c r="C588"/>
      <c r="D588"/>
      <c r="E588"/>
      <c r="F588"/>
      <c r="G588"/>
      <c r="H588"/>
      <c r="I588"/>
      <c r="J588"/>
      <c r="K588"/>
    </row>
    <row r="589" spans="1:11" ht="15">
      <c r="A589"/>
      <c r="B589"/>
      <c r="C589"/>
      <c r="D589"/>
      <c r="E589"/>
      <c r="F589"/>
      <c r="G589"/>
      <c r="H589"/>
      <c r="I589"/>
      <c r="J589"/>
      <c r="K589"/>
    </row>
    <row r="590" spans="1:11" ht="15">
      <c r="A590"/>
      <c r="B590"/>
      <c r="C590"/>
      <c r="D590"/>
      <c r="E590"/>
      <c r="F590"/>
      <c r="G590"/>
      <c r="H590"/>
      <c r="I590"/>
      <c r="J590"/>
      <c r="K590"/>
    </row>
    <row r="591" spans="1:11" ht="15">
      <c r="A591"/>
      <c r="B591"/>
      <c r="C591"/>
      <c r="D591"/>
      <c r="E591"/>
      <c r="F591"/>
      <c r="G591"/>
      <c r="H591"/>
      <c r="I591"/>
      <c r="J591"/>
      <c r="K591"/>
    </row>
    <row r="592" spans="1:11" ht="15">
      <c r="A592"/>
      <c r="B592"/>
      <c r="C592"/>
      <c r="D592"/>
      <c r="E592"/>
      <c r="F592"/>
      <c r="G592"/>
      <c r="H592"/>
      <c r="I592"/>
      <c r="J592"/>
      <c r="K592"/>
    </row>
    <row r="593" spans="1:11" ht="15">
      <c r="A593"/>
      <c r="B593"/>
      <c r="C593"/>
      <c r="D593"/>
      <c r="E593"/>
      <c r="F593"/>
      <c r="G593"/>
      <c r="H593"/>
      <c r="I593"/>
      <c r="J593"/>
      <c r="K593"/>
    </row>
    <row r="594" spans="1:11" ht="15">
      <c r="A594"/>
      <c r="B594"/>
      <c r="C594"/>
      <c r="D594"/>
      <c r="E594"/>
      <c r="F594"/>
      <c r="G594"/>
      <c r="H594"/>
      <c r="I594"/>
      <c r="J594"/>
      <c r="K594"/>
    </row>
    <row r="595" spans="1:11" ht="15">
      <c r="A595"/>
      <c r="B595"/>
      <c r="C595"/>
      <c r="D595"/>
      <c r="E595"/>
      <c r="F595"/>
      <c r="G595"/>
      <c r="H595"/>
      <c r="I595"/>
      <c r="J595"/>
      <c r="K595"/>
    </row>
    <row r="596" spans="1:11" ht="15">
      <c r="A596"/>
      <c r="B596"/>
      <c r="C596"/>
      <c r="D596"/>
      <c r="E596"/>
      <c r="F596"/>
      <c r="G596"/>
      <c r="H596"/>
      <c r="I596"/>
      <c r="J596"/>
      <c r="K596"/>
    </row>
    <row r="597" spans="1:11" ht="15">
      <c r="A597"/>
      <c r="B597"/>
      <c r="C597"/>
      <c r="D597"/>
      <c r="E597"/>
      <c r="F597"/>
      <c r="G597"/>
      <c r="H597"/>
      <c r="I597"/>
      <c r="J597"/>
      <c r="K597"/>
    </row>
    <row r="598" spans="1:11" ht="15">
      <c r="A598"/>
      <c r="B598"/>
      <c r="C598"/>
      <c r="D598"/>
      <c r="E598"/>
      <c r="F598"/>
      <c r="G598"/>
      <c r="H598"/>
      <c r="I598"/>
      <c r="J598"/>
      <c r="K598"/>
    </row>
    <row r="599" spans="1:11" ht="15">
      <c r="A599"/>
      <c r="B599"/>
      <c r="C599"/>
      <c r="D599"/>
      <c r="E599"/>
      <c r="F599"/>
      <c r="G599"/>
      <c r="H599"/>
      <c r="I599"/>
      <c r="J599"/>
      <c r="K599"/>
    </row>
    <row r="600" spans="1:11" ht="15">
      <c r="A600"/>
      <c r="B600"/>
      <c r="C600"/>
      <c r="D600"/>
      <c r="E600"/>
      <c r="F600"/>
      <c r="G600"/>
      <c r="H600"/>
      <c r="I600"/>
      <c r="J600"/>
      <c r="K600"/>
    </row>
    <row r="601" spans="1:11" ht="15">
      <c r="A601"/>
      <c r="B601"/>
      <c r="C601"/>
      <c r="D601"/>
      <c r="E601"/>
      <c r="F601"/>
      <c r="G601"/>
      <c r="H601"/>
      <c r="I601"/>
      <c r="J601"/>
      <c r="K601"/>
    </row>
    <row r="602" spans="1:11" ht="15">
      <c r="A602"/>
      <c r="B602"/>
      <c r="C602"/>
      <c r="D602"/>
      <c r="E602"/>
      <c r="F602"/>
      <c r="G602"/>
      <c r="H602"/>
      <c r="I602"/>
      <c r="J602"/>
      <c r="K602"/>
    </row>
    <row r="603" spans="1:11" ht="15">
      <c r="A603"/>
      <c r="B603"/>
      <c r="C603"/>
      <c r="D603"/>
      <c r="E603"/>
      <c r="F603"/>
      <c r="G603"/>
      <c r="H603"/>
      <c r="I603"/>
      <c r="J603"/>
      <c r="K603"/>
    </row>
    <row r="604" spans="1:11" ht="15">
      <c r="A604"/>
      <c r="B604"/>
      <c r="C604"/>
      <c r="D604"/>
      <c r="E604"/>
      <c r="F604"/>
      <c r="G604"/>
      <c r="H604"/>
      <c r="I604"/>
      <c r="J604"/>
      <c r="K604"/>
    </row>
    <row r="605" spans="1:11" ht="15">
      <c r="A605"/>
      <c r="B605"/>
      <c r="C605"/>
      <c r="D605"/>
      <c r="E605"/>
      <c r="F605"/>
      <c r="G605"/>
      <c r="H605"/>
      <c r="I605"/>
      <c r="J605"/>
      <c r="K605"/>
    </row>
    <row r="606" spans="1:11" ht="15">
      <c r="A606"/>
      <c r="B606"/>
      <c r="C606"/>
      <c r="D606"/>
      <c r="E606"/>
      <c r="F606"/>
      <c r="G606"/>
      <c r="H606"/>
      <c r="I606"/>
      <c r="J606"/>
      <c r="K606"/>
    </row>
    <row r="607" spans="1:11" ht="15">
      <c r="A607"/>
      <c r="B607"/>
      <c r="C607"/>
      <c r="D607"/>
      <c r="E607"/>
      <c r="F607"/>
      <c r="G607"/>
      <c r="H607"/>
      <c r="I607"/>
      <c r="J607"/>
      <c r="K607"/>
    </row>
    <row r="608" spans="1:11" ht="15">
      <c r="A608"/>
      <c r="B608"/>
      <c r="C608"/>
      <c r="D608"/>
      <c r="E608"/>
      <c r="F608"/>
      <c r="G608"/>
      <c r="H608"/>
      <c r="I608"/>
      <c r="J608"/>
      <c r="K608"/>
    </row>
    <row r="609" spans="1:11" ht="15">
      <c r="A609"/>
      <c r="B609"/>
      <c r="C609"/>
      <c r="D609"/>
      <c r="E609"/>
      <c r="F609"/>
      <c r="G609"/>
      <c r="H609"/>
      <c r="I609"/>
      <c r="J609"/>
      <c r="K609"/>
    </row>
    <row r="610" spans="1:11" ht="15">
      <c r="A610"/>
      <c r="B610"/>
      <c r="C610"/>
      <c r="D610"/>
      <c r="E610"/>
      <c r="F610"/>
      <c r="G610"/>
      <c r="H610"/>
      <c r="I610"/>
      <c r="J610"/>
      <c r="K610"/>
    </row>
    <row r="611" spans="1:11" ht="15">
      <c r="A611"/>
      <c r="B611"/>
      <c r="C611"/>
      <c r="D611"/>
      <c r="E611"/>
      <c r="F611"/>
      <c r="G611"/>
      <c r="H611"/>
      <c r="I611"/>
      <c r="J611"/>
      <c r="K611"/>
    </row>
    <row r="612" spans="1:11" ht="15">
      <c r="A612"/>
      <c r="B612"/>
      <c r="C612"/>
      <c r="D612"/>
      <c r="E612"/>
      <c r="F612"/>
      <c r="G612"/>
      <c r="H612"/>
      <c r="I612"/>
      <c r="J612"/>
      <c r="K612"/>
    </row>
    <row r="613" spans="1:11" ht="15">
      <c r="A613"/>
      <c r="B613"/>
      <c r="C613"/>
      <c r="D613"/>
      <c r="E613"/>
      <c r="F613"/>
      <c r="G613"/>
      <c r="H613"/>
      <c r="I613"/>
      <c r="J613"/>
      <c r="K613"/>
    </row>
    <row r="614" spans="1:11" ht="15">
      <c r="A614"/>
      <c r="B614"/>
      <c r="C614"/>
      <c r="D614"/>
      <c r="E614"/>
      <c r="F614"/>
      <c r="G614"/>
      <c r="H614"/>
      <c r="I614"/>
      <c r="J614"/>
      <c r="K614"/>
    </row>
    <row r="615" spans="1:11" ht="15">
      <c r="A615"/>
      <c r="B615"/>
      <c r="C615"/>
      <c r="D615"/>
      <c r="E615"/>
      <c r="F615"/>
      <c r="G615"/>
      <c r="H615"/>
      <c r="I615"/>
      <c r="J615"/>
      <c r="K615"/>
    </row>
    <row r="616" spans="1:11" ht="15">
      <c r="A616"/>
      <c r="B616"/>
      <c r="C616"/>
      <c r="D616"/>
      <c r="E616"/>
      <c r="F616"/>
      <c r="G616"/>
      <c r="H616"/>
      <c r="I616"/>
      <c r="J616"/>
      <c r="K616"/>
    </row>
    <row r="617" spans="1:11" ht="15">
      <c r="A617"/>
      <c r="B617"/>
      <c r="C617"/>
      <c r="D617"/>
      <c r="E617"/>
      <c r="F617"/>
      <c r="G617"/>
      <c r="H617"/>
      <c r="I617"/>
      <c r="J617"/>
      <c r="K617"/>
    </row>
    <row r="618" spans="1:11" ht="15">
      <c r="A618"/>
      <c r="B618"/>
      <c r="C618"/>
      <c r="D618"/>
      <c r="E618"/>
      <c r="F618"/>
      <c r="G618"/>
      <c r="H618"/>
      <c r="I618"/>
      <c r="J618"/>
      <c r="K618"/>
    </row>
    <row r="619" spans="1:11" ht="15">
      <c r="A619"/>
      <c r="B619"/>
      <c r="C619"/>
      <c r="D619"/>
      <c r="E619"/>
      <c r="F619"/>
      <c r="G619"/>
      <c r="H619"/>
      <c r="I619"/>
      <c r="J619"/>
      <c r="K619"/>
    </row>
    <row r="620" spans="1:11" ht="15">
      <c r="A620"/>
      <c r="B620"/>
      <c r="C620"/>
      <c r="D620"/>
      <c r="E620"/>
      <c r="F620"/>
      <c r="G620"/>
      <c r="H620"/>
      <c r="I620"/>
      <c r="J620"/>
      <c r="K620"/>
    </row>
    <row r="621" spans="1:11" ht="15">
      <c r="A621"/>
      <c r="B621"/>
      <c r="C621"/>
      <c r="D621"/>
      <c r="E621"/>
      <c r="F621"/>
      <c r="G621"/>
      <c r="H621"/>
      <c r="I621"/>
      <c r="J621"/>
      <c r="K621"/>
    </row>
    <row r="622" spans="1:11" ht="15">
      <c r="A622"/>
      <c r="B622"/>
      <c r="C622"/>
      <c r="D622"/>
      <c r="E622"/>
      <c r="F622"/>
      <c r="G622"/>
      <c r="H622"/>
      <c r="I622"/>
      <c r="J622"/>
      <c r="K622"/>
    </row>
    <row r="623" spans="1:11" ht="15">
      <c r="A623"/>
      <c r="B623"/>
      <c r="C623"/>
      <c r="D623"/>
      <c r="E623"/>
      <c r="F623"/>
      <c r="G623"/>
      <c r="H623"/>
      <c r="I623"/>
      <c r="J623"/>
      <c r="K623"/>
    </row>
    <row r="624" spans="1:11" ht="15">
      <c r="A624"/>
      <c r="B624"/>
      <c r="C624"/>
      <c r="D624"/>
      <c r="E624"/>
      <c r="F624"/>
      <c r="G624"/>
      <c r="H624"/>
      <c r="I624"/>
      <c r="J624"/>
      <c r="K624"/>
    </row>
    <row r="625" spans="1:11" ht="15">
      <c r="A625"/>
      <c r="B625"/>
      <c r="C625"/>
      <c r="D625"/>
      <c r="E625"/>
      <c r="F625"/>
      <c r="G625"/>
      <c r="H625"/>
      <c r="I625"/>
      <c r="J625"/>
      <c r="K625"/>
    </row>
    <row r="626" spans="1:11" ht="15">
      <c r="A626"/>
      <c r="B626"/>
      <c r="C626"/>
      <c r="D626"/>
      <c r="E626"/>
      <c r="F626"/>
      <c r="G626"/>
      <c r="H626"/>
      <c r="I626"/>
      <c r="J626"/>
      <c r="K626"/>
    </row>
    <row r="627" spans="1:11" ht="15">
      <c r="A627"/>
      <c r="B627"/>
      <c r="C627"/>
      <c r="D627"/>
      <c r="E627"/>
      <c r="F627"/>
      <c r="G627"/>
      <c r="H627"/>
      <c r="I627"/>
      <c r="J627"/>
      <c r="K627"/>
    </row>
    <row r="628" spans="1:11" ht="15">
      <c r="A628"/>
      <c r="B628"/>
      <c r="C628"/>
      <c r="D628"/>
      <c r="E628"/>
      <c r="F628"/>
      <c r="G628"/>
      <c r="H628"/>
      <c r="I628"/>
      <c r="J628"/>
      <c r="K628"/>
    </row>
    <row r="629" spans="1:11" ht="15">
      <c r="A629"/>
      <c r="B629"/>
      <c r="C629"/>
      <c r="D629"/>
      <c r="E629"/>
      <c r="F629"/>
      <c r="G629"/>
      <c r="H629"/>
      <c r="I629"/>
      <c r="J629"/>
      <c r="K629"/>
    </row>
    <row r="630" spans="1:11" ht="15">
      <c r="A630"/>
      <c r="B630"/>
      <c r="C630"/>
      <c r="D630"/>
      <c r="E630"/>
      <c r="F630"/>
      <c r="G630"/>
      <c r="H630"/>
      <c r="I630"/>
      <c r="J630"/>
      <c r="K630"/>
    </row>
    <row r="631" spans="1:11" ht="15">
      <c r="A631"/>
      <c r="B631"/>
      <c r="C631"/>
      <c r="D631"/>
      <c r="E631"/>
      <c r="F631"/>
      <c r="G631"/>
      <c r="H631"/>
      <c r="I631"/>
      <c r="J631"/>
      <c r="K631"/>
    </row>
    <row r="632" spans="1:11" ht="15">
      <c r="A632"/>
      <c r="B632"/>
      <c r="C632"/>
      <c r="D632"/>
      <c r="E632"/>
      <c r="F632"/>
      <c r="G632"/>
      <c r="H632"/>
      <c r="I632"/>
      <c r="J632"/>
      <c r="K632"/>
    </row>
    <row r="633" spans="1:11" ht="15">
      <c r="A633"/>
      <c r="B633"/>
      <c r="C633"/>
      <c r="D633"/>
      <c r="E633"/>
      <c r="F633"/>
      <c r="G633"/>
      <c r="H633"/>
      <c r="I633"/>
      <c r="J633"/>
      <c r="K633"/>
    </row>
    <row r="634" spans="1:11" ht="15">
      <c r="A634"/>
      <c r="B634"/>
      <c r="C634"/>
      <c r="D634"/>
      <c r="E634"/>
      <c r="F634"/>
      <c r="G634"/>
      <c r="H634"/>
      <c r="I634"/>
      <c r="J634"/>
      <c r="K634"/>
    </row>
    <row r="635" spans="1:11" ht="15">
      <c r="A635"/>
      <c r="B635"/>
      <c r="C635"/>
      <c r="D635"/>
      <c r="E635"/>
      <c r="F635"/>
      <c r="G635"/>
      <c r="H635"/>
      <c r="I635"/>
      <c r="J635"/>
      <c r="K635"/>
    </row>
    <row r="636" spans="1:11" ht="15">
      <c r="A636"/>
      <c r="B636"/>
      <c r="C636"/>
      <c r="D636"/>
      <c r="E636"/>
      <c r="F636"/>
      <c r="G636"/>
      <c r="H636"/>
      <c r="I636"/>
      <c r="J636"/>
      <c r="K636"/>
    </row>
    <row r="637" spans="1:11" ht="15">
      <c r="A637"/>
      <c r="B637"/>
      <c r="C637"/>
      <c r="D637"/>
      <c r="E637"/>
      <c r="F637"/>
      <c r="G637"/>
      <c r="H637"/>
      <c r="I637"/>
      <c r="J637"/>
      <c r="K637"/>
    </row>
    <row r="638" spans="1:11" ht="15">
      <c r="A638"/>
      <c r="B638"/>
      <c r="C638"/>
      <c r="D638"/>
      <c r="E638"/>
      <c r="F638"/>
      <c r="G638"/>
      <c r="H638"/>
      <c r="I638"/>
      <c r="J638"/>
      <c r="K638"/>
    </row>
    <row r="639" spans="1:11" ht="15">
      <c r="A639"/>
      <c r="B639"/>
      <c r="C639"/>
      <c r="D639"/>
      <c r="E639"/>
      <c r="F639"/>
      <c r="G639"/>
      <c r="H639"/>
      <c r="I639"/>
      <c r="J639"/>
      <c r="K639"/>
    </row>
    <row r="640" spans="1:11" ht="15">
      <c r="A640"/>
      <c r="B640"/>
      <c r="C640"/>
      <c r="D640"/>
      <c r="E640"/>
      <c r="F640"/>
      <c r="G640"/>
      <c r="H640"/>
      <c r="I640"/>
      <c r="J640"/>
      <c r="K640"/>
    </row>
    <row r="641" spans="1:11" ht="15">
      <c r="A641"/>
      <c r="B641"/>
      <c r="C641"/>
      <c r="D641"/>
      <c r="E641"/>
      <c r="F641"/>
      <c r="G641"/>
      <c r="H641"/>
      <c r="I641"/>
      <c r="J641"/>
      <c r="K641"/>
    </row>
    <row r="642" spans="1:11" ht="15">
      <c r="A642"/>
      <c r="B642"/>
      <c r="C642"/>
      <c r="D642"/>
      <c r="E642"/>
      <c r="F642"/>
      <c r="G642"/>
      <c r="H642"/>
      <c r="I642"/>
      <c r="J642"/>
      <c r="K642"/>
    </row>
    <row r="643" spans="1:11" ht="15">
      <c r="A643"/>
      <c r="B643"/>
      <c r="C643"/>
      <c r="D643"/>
      <c r="E643"/>
      <c r="F643"/>
      <c r="G643"/>
      <c r="H643"/>
      <c r="I643"/>
      <c r="J643"/>
      <c r="K643"/>
    </row>
    <row r="644" spans="1:11" ht="15">
      <c r="A644"/>
      <c r="B644"/>
      <c r="C644"/>
      <c r="D644"/>
      <c r="E644"/>
      <c r="F644"/>
      <c r="G644"/>
      <c r="H644"/>
      <c r="I644"/>
      <c r="J644"/>
      <c r="K644"/>
    </row>
    <row r="645" spans="1:11" ht="15">
      <c r="A645"/>
      <c r="B645"/>
      <c r="C645"/>
      <c r="D645"/>
      <c r="E645"/>
      <c r="F645"/>
      <c r="G645"/>
      <c r="H645"/>
      <c r="I645"/>
      <c r="J645"/>
      <c r="K645"/>
    </row>
    <row r="646" spans="1:11" ht="15">
      <c r="A646"/>
      <c r="B646"/>
      <c r="C646"/>
      <c r="D646"/>
      <c r="E646"/>
      <c r="F646"/>
      <c r="G646"/>
      <c r="H646"/>
      <c r="I646"/>
      <c r="J646"/>
      <c r="K646"/>
    </row>
    <row r="647" spans="1:11" ht="15">
      <c r="A647"/>
      <c r="B647"/>
      <c r="C647"/>
      <c r="D647"/>
      <c r="E647"/>
      <c r="F647"/>
      <c r="G647"/>
      <c r="H647"/>
      <c r="I647"/>
      <c r="J647"/>
      <c r="K647"/>
    </row>
    <row r="648" spans="1:11" ht="15">
      <c r="A648"/>
      <c r="B648"/>
      <c r="C648"/>
      <c r="D648"/>
      <c r="E648"/>
      <c r="F648"/>
      <c r="G648"/>
      <c r="H648"/>
      <c r="I648"/>
      <c r="J648"/>
      <c r="K648"/>
    </row>
    <row r="649" spans="1:11" ht="15">
      <c r="A649"/>
      <c r="B649"/>
      <c r="C649"/>
      <c r="D649"/>
      <c r="E649"/>
      <c r="F649"/>
      <c r="G649"/>
      <c r="H649"/>
      <c r="I649"/>
      <c r="J649"/>
      <c r="K649"/>
    </row>
    <row r="650" spans="1:11" ht="15">
      <c r="A650"/>
      <c r="B650"/>
      <c r="C650"/>
      <c r="D650"/>
      <c r="E650"/>
      <c r="F650"/>
      <c r="G650"/>
      <c r="H650"/>
      <c r="I650"/>
      <c r="J650"/>
      <c r="K650"/>
    </row>
    <row r="651" spans="1:11" ht="15">
      <c r="A651"/>
      <c r="B651"/>
      <c r="C651"/>
      <c r="D651"/>
      <c r="E651"/>
      <c r="F651"/>
      <c r="G651"/>
      <c r="H651"/>
      <c r="I651"/>
      <c r="J651"/>
      <c r="K651"/>
    </row>
    <row r="652" spans="1:11" ht="15">
      <c r="A652"/>
      <c r="B652"/>
      <c r="C652"/>
      <c r="D652"/>
      <c r="E652"/>
      <c r="F652"/>
      <c r="G652"/>
      <c r="H652"/>
      <c r="I652"/>
      <c r="J652"/>
      <c r="K652"/>
    </row>
    <row r="653" spans="1:11" ht="15">
      <c r="A653"/>
      <c r="B653"/>
      <c r="C653"/>
      <c r="D653"/>
      <c r="E653"/>
      <c r="F653"/>
      <c r="G653"/>
      <c r="H653"/>
      <c r="I653"/>
      <c r="J653"/>
      <c r="K653"/>
    </row>
    <row r="654" spans="1:11" ht="15">
      <c r="A654"/>
      <c r="B654"/>
      <c r="C654"/>
      <c r="D654"/>
      <c r="E654"/>
      <c r="F654"/>
      <c r="G654"/>
      <c r="H654"/>
      <c r="I654"/>
      <c r="J654"/>
      <c r="K654"/>
    </row>
    <row r="655" spans="1:11" ht="15">
      <c r="A655"/>
      <c r="B655"/>
      <c r="C655"/>
      <c r="D655"/>
      <c r="E655"/>
      <c r="F655"/>
      <c r="G655"/>
      <c r="H655"/>
      <c r="I655"/>
      <c r="J655"/>
      <c r="K655"/>
    </row>
    <row r="656" spans="1:11" ht="15">
      <c r="A656"/>
      <c r="B656"/>
      <c r="C656"/>
      <c r="D656"/>
      <c r="E656"/>
      <c r="F656"/>
      <c r="G656"/>
      <c r="H656"/>
      <c r="I656"/>
      <c r="J656"/>
      <c r="K656"/>
    </row>
    <row r="657" spans="1:11" ht="15">
      <c r="A657"/>
      <c r="B657"/>
      <c r="C657"/>
      <c r="D657"/>
      <c r="E657"/>
      <c r="F657"/>
      <c r="G657"/>
      <c r="H657"/>
      <c r="I657"/>
      <c r="J657"/>
      <c r="K657"/>
    </row>
    <row r="658" spans="1:11" ht="15">
      <c r="A658"/>
      <c r="B658"/>
      <c r="C658"/>
      <c r="D658"/>
      <c r="E658"/>
      <c r="F658"/>
      <c r="G658"/>
      <c r="H658"/>
      <c r="I658"/>
      <c r="J658"/>
      <c r="K658"/>
    </row>
    <row r="659" spans="1:11" ht="15">
      <c r="A659"/>
      <c r="B659"/>
      <c r="C659"/>
      <c r="D659"/>
      <c r="E659"/>
      <c r="F659"/>
      <c r="G659"/>
      <c r="H659"/>
      <c r="I659"/>
      <c r="J659"/>
      <c r="K659"/>
    </row>
    <row r="660" spans="1:11" ht="15">
      <c r="A660"/>
      <c r="B660"/>
      <c r="C660"/>
      <c r="D660"/>
      <c r="E660"/>
      <c r="F660"/>
      <c r="G660"/>
      <c r="H660"/>
      <c r="I660"/>
      <c r="J660"/>
      <c r="K660"/>
    </row>
    <row r="661" spans="1:11" ht="15">
      <c r="A661"/>
      <c r="B661"/>
      <c r="C661"/>
      <c r="D661"/>
      <c r="E661"/>
      <c r="F661"/>
      <c r="G661"/>
      <c r="H661"/>
      <c r="I661"/>
      <c r="J661"/>
      <c r="K661"/>
    </row>
    <row r="662" spans="1:11" ht="15">
      <c r="A662"/>
      <c r="B662"/>
      <c r="C662"/>
      <c r="D662"/>
      <c r="E662"/>
      <c r="F662"/>
      <c r="G662"/>
      <c r="H662"/>
      <c r="I662"/>
      <c r="J662"/>
      <c r="K662"/>
    </row>
    <row r="663" spans="1:11" ht="15">
      <c r="A663"/>
      <c r="B663"/>
      <c r="C663"/>
      <c r="D663"/>
      <c r="E663"/>
      <c r="F663"/>
      <c r="G663"/>
      <c r="H663"/>
      <c r="I663"/>
      <c r="J663"/>
      <c r="K663"/>
    </row>
    <row r="664" spans="1:11" ht="15">
      <c r="A664"/>
      <c r="B664"/>
      <c r="C664"/>
      <c r="D664"/>
      <c r="E664"/>
      <c r="F664"/>
      <c r="G664"/>
      <c r="H664"/>
      <c r="I664"/>
      <c r="J664"/>
      <c r="K664"/>
    </row>
    <row r="665" spans="1:11" ht="15">
      <c r="A665"/>
      <c r="B665"/>
      <c r="C665"/>
      <c r="D665"/>
      <c r="E665"/>
      <c r="F665"/>
      <c r="G665"/>
      <c r="H665"/>
      <c r="I665"/>
      <c r="J665"/>
      <c r="K665"/>
    </row>
    <row r="666" spans="1:11" ht="15">
      <c r="A666"/>
      <c r="B666"/>
      <c r="C666"/>
      <c r="D666"/>
      <c r="E666"/>
      <c r="F666"/>
      <c r="G666"/>
      <c r="H666"/>
      <c r="I666"/>
      <c r="J666"/>
      <c r="K666"/>
    </row>
    <row r="667" spans="1:11" ht="15">
      <c r="A667"/>
      <c r="B667"/>
      <c r="C667"/>
      <c r="D667"/>
      <c r="E667"/>
      <c r="F667"/>
      <c r="G667"/>
      <c r="H667"/>
      <c r="I667"/>
      <c r="J667"/>
      <c r="K667"/>
    </row>
    <row r="668" spans="1:11" ht="15">
      <c r="A668"/>
      <c r="B668"/>
      <c r="C668"/>
      <c r="D668"/>
      <c r="E668"/>
      <c r="F668"/>
      <c r="G668"/>
      <c r="H668"/>
      <c r="I668"/>
      <c r="J668"/>
      <c r="K668"/>
    </row>
    <row r="669" spans="1:11" ht="15">
      <c r="A669"/>
      <c r="B669"/>
      <c r="C669"/>
      <c r="D669"/>
      <c r="E669"/>
      <c r="F669"/>
      <c r="G669"/>
      <c r="H669"/>
      <c r="I669"/>
      <c r="J669"/>
      <c r="K669"/>
    </row>
    <row r="670" spans="1:11" ht="15">
      <c r="A670"/>
      <c r="B670"/>
      <c r="C670"/>
      <c r="D670"/>
      <c r="E670"/>
      <c r="F670"/>
      <c r="G670"/>
      <c r="H670"/>
      <c r="I670"/>
      <c r="J670"/>
      <c r="K670"/>
    </row>
    <row r="671" spans="1:11" ht="15">
      <c r="A671"/>
      <c r="B671"/>
      <c r="C671"/>
      <c r="D671"/>
      <c r="E671"/>
      <c r="F671"/>
      <c r="G671"/>
      <c r="H671"/>
      <c r="I671"/>
      <c r="J671"/>
      <c r="K671"/>
    </row>
    <row r="672" spans="1:11" ht="15">
      <c r="A672"/>
      <c r="B672"/>
      <c r="C672"/>
      <c r="D672"/>
      <c r="E672"/>
      <c r="F672"/>
      <c r="G672"/>
      <c r="H672"/>
      <c r="I672"/>
      <c r="J672"/>
      <c r="K672"/>
    </row>
    <row r="673" spans="1:11" ht="15">
      <c r="A673"/>
      <c r="B673"/>
      <c r="C673"/>
      <c r="D673"/>
      <c r="E673"/>
      <c r="F673"/>
      <c r="G673"/>
      <c r="H673"/>
      <c r="I673"/>
      <c r="J673"/>
      <c r="K673"/>
    </row>
    <row r="674" spans="1:11" ht="15">
      <c r="A674"/>
      <c r="B674"/>
      <c r="C674"/>
      <c r="D674"/>
      <c r="E674"/>
      <c r="F674"/>
      <c r="G674"/>
      <c r="H674"/>
      <c r="I674"/>
      <c r="J674"/>
      <c r="K674"/>
    </row>
    <row r="675" spans="1:11" ht="15">
      <c r="A675"/>
      <c r="B675"/>
      <c r="C675"/>
      <c r="D675"/>
      <c r="E675"/>
      <c r="F675"/>
      <c r="G675"/>
      <c r="H675"/>
      <c r="I675"/>
      <c r="J675"/>
      <c r="K675"/>
    </row>
    <row r="676" spans="1:11" ht="15">
      <c r="A676"/>
      <c r="B676"/>
      <c r="C676"/>
      <c r="D676"/>
      <c r="E676"/>
      <c r="F676"/>
      <c r="G676"/>
      <c r="H676"/>
      <c r="I676"/>
      <c r="J676"/>
      <c r="K676"/>
    </row>
    <row r="677" spans="1:11" ht="15">
      <c r="A677"/>
      <c r="B677"/>
      <c r="C677"/>
      <c r="D677"/>
      <c r="E677"/>
      <c r="F677"/>
      <c r="G677"/>
      <c r="H677"/>
      <c r="I677"/>
      <c r="J677"/>
      <c r="K677"/>
    </row>
    <row r="678" spans="1:11" ht="15">
      <c r="A678"/>
      <c r="B678"/>
      <c r="C678"/>
      <c r="D678"/>
      <c r="E678"/>
      <c r="F678"/>
      <c r="G678"/>
      <c r="H678"/>
      <c r="I678"/>
      <c r="J678"/>
      <c r="K678"/>
    </row>
    <row r="679" spans="1:11" ht="15">
      <c r="A679"/>
      <c r="B679"/>
      <c r="C679"/>
      <c r="D679"/>
      <c r="E679"/>
      <c r="F679"/>
      <c r="G679"/>
      <c r="H679"/>
      <c r="I679"/>
      <c r="J679"/>
      <c r="K679"/>
    </row>
    <row r="680" spans="1:11" ht="15">
      <c r="A680"/>
      <c r="B680"/>
      <c r="C680"/>
      <c r="D680"/>
      <c r="E680"/>
      <c r="F680"/>
      <c r="G680"/>
      <c r="H680"/>
      <c r="I680"/>
      <c r="J680"/>
      <c r="K680"/>
    </row>
    <row r="681" spans="1:11" ht="15">
      <c r="A681"/>
      <c r="B681"/>
      <c r="C681"/>
      <c r="D681"/>
      <c r="E681"/>
      <c r="F681"/>
      <c r="G681"/>
      <c r="H681"/>
      <c r="I681"/>
      <c r="J681"/>
      <c r="K681"/>
    </row>
    <row r="682" spans="1:11" ht="15">
      <c r="A682"/>
      <c r="B682"/>
      <c r="C682"/>
      <c r="D682"/>
      <c r="E682"/>
      <c r="F682"/>
      <c r="G682"/>
      <c r="H682"/>
      <c r="I682"/>
      <c r="J682"/>
      <c r="K682"/>
    </row>
    <row r="683" spans="1:11" ht="15">
      <c r="A683"/>
      <c r="B683"/>
      <c r="C683"/>
      <c r="D683"/>
      <c r="E683"/>
      <c r="F683"/>
      <c r="G683"/>
      <c r="H683"/>
      <c r="I683"/>
      <c r="J683"/>
      <c r="K683"/>
    </row>
    <row r="684" spans="1:11" ht="15">
      <c r="A684"/>
      <c r="B684"/>
      <c r="C684"/>
      <c r="D684"/>
      <c r="E684"/>
      <c r="F684"/>
      <c r="G684"/>
      <c r="H684"/>
      <c r="I684"/>
      <c r="J684"/>
      <c r="K684"/>
    </row>
    <row r="685" spans="1:11" ht="15">
      <c r="A685"/>
      <c r="B685"/>
      <c r="C685"/>
      <c r="D685"/>
      <c r="E685"/>
      <c r="F685"/>
      <c r="G685"/>
      <c r="H685"/>
      <c r="I685"/>
      <c r="J685"/>
      <c r="K685"/>
    </row>
    <row r="686" spans="1:11" ht="15">
      <c r="A686"/>
      <c r="B686"/>
      <c r="C686"/>
      <c r="D686"/>
      <c r="E686"/>
      <c r="F686"/>
      <c r="G686"/>
      <c r="H686"/>
      <c r="I686"/>
      <c r="J686"/>
      <c r="K686"/>
    </row>
    <row r="687" spans="1:11" ht="15">
      <c r="A687"/>
      <c r="B687"/>
      <c r="C687"/>
      <c r="D687"/>
      <c r="E687"/>
      <c r="F687"/>
      <c r="G687"/>
      <c r="H687"/>
      <c r="I687"/>
      <c r="J687"/>
      <c r="K687"/>
    </row>
    <row r="688" spans="1:11" ht="15">
      <c r="A688"/>
      <c r="B688"/>
      <c r="C688"/>
      <c r="D688"/>
      <c r="E688"/>
      <c r="F688"/>
      <c r="G688"/>
      <c r="H688"/>
      <c r="I688"/>
      <c r="J688"/>
      <c r="K688"/>
    </row>
    <row r="689" spans="1:11" ht="15">
      <c r="A689"/>
      <c r="B689"/>
      <c r="C689"/>
      <c r="D689"/>
      <c r="E689"/>
      <c r="F689"/>
      <c r="G689"/>
      <c r="H689"/>
      <c r="I689"/>
      <c r="J689"/>
      <c r="K689"/>
    </row>
    <row r="690" spans="1:11" ht="15">
      <c r="A690"/>
      <c r="B690"/>
      <c r="C690"/>
      <c r="D690"/>
      <c r="E690"/>
      <c r="F690"/>
      <c r="G690"/>
      <c r="H690"/>
      <c r="I690"/>
      <c r="J690"/>
      <c r="K690"/>
    </row>
    <row r="691" spans="1:11" ht="15">
      <c r="A691"/>
      <c r="B691"/>
      <c r="C691"/>
      <c r="D691"/>
      <c r="E691"/>
      <c r="F691"/>
      <c r="G691"/>
      <c r="H691"/>
      <c r="I691"/>
      <c r="J691"/>
      <c r="K691"/>
    </row>
    <row r="692" spans="1:11" ht="15">
      <c r="A692"/>
      <c r="B692"/>
      <c r="C692"/>
      <c r="D692"/>
      <c r="E692"/>
      <c r="F692"/>
      <c r="G692"/>
      <c r="H692"/>
      <c r="I692"/>
      <c r="J692"/>
      <c r="K692"/>
    </row>
    <row r="693" spans="1:11" ht="15">
      <c r="A693"/>
      <c r="B693"/>
      <c r="C693"/>
      <c r="D693"/>
      <c r="E693"/>
      <c r="F693"/>
      <c r="G693"/>
      <c r="H693"/>
      <c r="I693"/>
      <c r="J693"/>
      <c r="K693"/>
    </row>
    <row r="694" spans="1:11" ht="15">
      <c r="A694"/>
      <c r="B694"/>
      <c r="C694"/>
      <c r="D694"/>
      <c r="E694"/>
      <c r="F694"/>
      <c r="G694"/>
      <c r="H694"/>
      <c r="I694"/>
      <c r="J694"/>
      <c r="K694"/>
    </row>
    <row r="695" spans="1:11" ht="15">
      <c r="A695"/>
      <c r="B695"/>
      <c r="C695"/>
      <c r="D695"/>
      <c r="E695"/>
      <c r="F695"/>
      <c r="G695"/>
      <c r="H695"/>
      <c r="I695"/>
      <c r="J695"/>
      <c r="K695"/>
    </row>
    <row r="696" spans="1:11" ht="15">
      <c r="A696"/>
      <c r="B696"/>
      <c r="C696"/>
      <c r="D696"/>
      <c r="E696"/>
      <c r="F696"/>
      <c r="G696"/>
      <c r="H696"/>
      <c r="I696"/>
      <c r="J696"/>
      <c r="K696"/>
    </row>
    <row r="697" spans="1:11" ht="15">
      <c r="A697"/>
      <c r="B697"/>
      <c r="C697"/>
      <c r="D697"/>
      <c r="E697"/>
      <c r="F697"/>
      <c r="G697"/>
      <c r="H697"/>
      <c r="I697"/>
      <c r="J697"/>
      <c r="K697"/>
    </row>
    <row r="698" spans="1:11" ht="15">
      <c r="A698"/>
      <c r="B698"/>
      <c r="C698"/>
      <c r="D698"/>
      <c r="E698"/>
      <c r="F698"/>
      <c r="G698"/>
      <c r="H698"/>
      <c r="I698"/>
      <c r="J698"/>
      <c r="K698"/>
    </row>
    <row r="699" spans="1:11" ht="15">
      <c r="A699"/>
      <c r="B699"/>
      <c r="C699"/>
      <c r="D699"/>
      <c r="E699"/>
      <c r="F699"/>
      <c r="G699"/>
      <c r="H699"/>
      <c r="I699"/>
      <c r="J699"/>
      <c r="K699"/>
    </row>
    <row r="700" spans="1:11" ht="15">
      <c r="A700"/>
      <c r="B700"/>
      <c r="C700"/>
      <c r="D700"/>
      <c r="E700"/>
      <c r="F700"/>
      <c r="G700"/>
      <c r="H700"/>
      <c r="I700"/>
      <c r="J700"/>
      <c r="K700"/>
    </row>
    <row r="701" spans="1:11" ht="15">
      <c r="A701"/>
      <c r="B701"/>
      <c r="C701"/>
      <c r="D701"/>
      <c r="E701"/>
      <c r="F701"/>
      <c r="G701"/>
      <c r="H701"/>
      <c r="I701"/>
      <c r="J701"/>
      <c r="K701"/>
    </row>
    <row r="702" spans="1:11" ht="15">
      <c r="A702"/>
      <c r="B702"/>
      <c r="C702"/>
      <c r="D702"/>
      <c r="E702"/>
      <c r="F702"/>
      <c r="G702"/>
      <c r="H702"/>
      <c r="I702"/>
      <c r="J702"/>
      <c r="K702"/>
    </row>
    <row r="703" spans="1:11" ht="15">
      <c r="A703"/>
      <c r="B703"/>
      <c r="C703"/>
      <c r="D703"/>
      <c r="E703"/>
      <c r="F703"/>
      <c r="G703"/>
      <c r="H703"/>
      <c r="I703"/>
      <c r="J703"/>
      <c r="K703"/>
    </row>
    <row r="704" spans="1:11" ht="15">
      <c r="A704"/>
      <c r="B704"/>
      <c r="C704"/>
      <c r="D704"/>
      <c r="E704"/>
      <c r="F704"/>
      <c r="G704"/>
      <c r="H704"/>
      <c r="I704"/>
      <c r="J704"/>
      <c r="K704"/>
    </row>
    <row r="705" spans="1:11" ht="15">
      <c r="A705"/>
      <c r="B705"/>
      <c r="C705"/>
      <c r="D705"/>
      <c r="E705"/>
      <c r="F705"/>
      <c r="G705"/>
      <c r="H705"/>
      <c r="I705"/>
      <c r="J705"/>
      <c r="K705"/>
    </row>
    <row r="706" spans="1:11" ht="15">
      <c r="A706"/>
      <c r="B706"/>
      <c r="C706"/>
      <c r="D706"/>
      <c r="E706"/>
      <c r="F706"/>
      <c r="G706"/>
      <c r="H706"/>
      <c r="I706"/>
      <c r="J706"/>
      <c r="K706"/>
    </row>
    <row r="707" spans="1:11" ht="15">
      <c r="A707"/>
      <c r="B707"/>
      <c r="C707"/>
      <c r="D707"/>
      <c r="E707"/>
      <c r="F707"/>
      <c r="G707"/>
      <c r="H707"/>
      <c r="I707"/>
      <c r="J707"/>
      <c r="K707"/>
    </row>
    <row r="708" spans="1:11" ht="15">
      <c r="A708"/>
      <c r="B708"/>
      <c r="C708"/>
      <c r="D708"/>
      <c r="E708"/>
      <c r="F708"/>
      <c r="G708"/>
      <c r="H708"/>
      <c r="I708"/>
      <c r="J708"/>
      <c r="K708"/>
    </row>
    <row r="709" spans="1:11" ht="15">
      <c r="A709"/>
      <c r="B709"/>
      <c r="C709"/>
      <c r="D709"/>
      <c r="E709"/>
      <c r="F709"/>
      <c r="G709"/>
      <c r="H709"/>
      <c r="I709"/>
      <c r="J709"/>
      <c r="K709"/>
    </row>
    <row r="710" spans="1:11" ht="15">
      <c r="A710"/>
      <c r="B710"/>
      <c r="C710"/>
      <c r="D710"/>
      <c r="E710"/>
      <c r="F710"/>
      <c r="G710"/>
      <c r="H710"/>
      <c r="I710"/>
      <c r="J710"/>
      <c r="K710"/>
    </row>
    <row r="711" spans="1:11" ht="15">
      <c r="A711"/>
      <c r="B711"/>
      <c r="C711"/>
      <c r="D711"/>
      <c r="E711"/>
      <c r="F711"/>
      <c r="G711"/>
      <c r="H711"/>
      <c r="I711"/>
      <c r="J711"/>
      <c r="K711"/>
    </row>
    <row r="712" spans="1:11" ht="15">
      <c r="A712"/>
      <c r="B712"/>
      <c r="C712"/>
      <c r="D712"/>
      <c r="E712"/>
      <c r="F712"/>
      <c r="G712"/>
      <c r="H712"/>
      <c r="I712"/>
      <c r="J712"/>
      <c r="K712"/>
    </row>
    <row r="713" spans="1:11" ht="15">
      <c r="A713"/>
      <c r="B713"/>
      <c r="C713"/>
      <c r="D713"/>
      <c r="E713"/>
      <c r="F713"/>
      <c r="G713"/>
      <c r="H713"/>
      <c r="I713"/>
      <c r="J713"/>
      <c r="K713"/>
    </row>
    <row r="714" spans="1:11" ht="15">
      <c r="A714"/>
      <c r="B714"/>
      <c r="C714"/>
      <c r="D714"/>
      <c r="E714"/>
      <c r="F714"/>
      <c r="G714"/>
      <c r="H714"/>
      <c r="I714"/>
      <c r="J714"/>
      <c r="K714"/>
    </row>
    <row r="715" spans="1:11" ht="15">
      <c r="A715"/>
      <c r="B715"/>
      <c r="C715"/>
      <c r="D715"/>
      <c r="E715"/>
      <c r="F715"/>
      <c r="G715"/>
      <c r="H715"/>
      <c r="I715"/>
      <c r="J715"/>
      <c r="K715"/>
    </row>
    <row r="716" spans="1:11" ht="15">
      <c r="A716"/>
      <c r="B716"/>
      <c r="C716"/>
      <c r="D716"/>
      <c r="E716"/>
      <c r="F716"/>
      <c r="G716"/>
      <c r="H716"/>
      <c r="I716"/>
      <c r="J716"/>
      <c r="K716"/>
    </row>
    <row r="717" spans="1:11" ht="15">
      <c r="A717"/>
      <c r="B717"/>
      <c r="C717"/>
      <c r="D717"/>
      <c r="E717"/>
      <c r="F717"/>
      <c r="G717"/>
      <c r="H717"/>
      <c r="I717"/>
      <c r="J717"/>
      <c r="K717"/>
    </row>
    <row r="718" spans="1:11" ht="15">
      <c r="A718"/>
      <c r="B718"/>
      <c r="C718"/>
      <c r="D718"/>
      <c r="E718"/>
      <c r="F718"/>
      <c r="G718"/>
      <c r="H718"/>
      <c r="I718"/>
      <c r="J718"/>
      <c r="K718"/>
    </row>
    <row r="719" spans="1:11" ht="15">
      <c r="A719"/>
      <c r="B719"/>
      <c r="C719"/>
      <c r="D719"/>
      <c r="E719"/>
      <c r="F719"/>
      <c r="G719"/>
      <c r="H719"/>
      <c r="I719"/>
      <c r="J719"/>
      <c r="K719"/>
    </row>
    <row r="720" spans="1:11" ht="15">
      <c r="A720"/>
      <c r="B720"/>
      <c r="C720"/>
      <c r="D720"/>
      <c r="E720"/>
      <c r="F720"/>
      <c r="G720"/>
      <c r="H720"/>
      <c r="I720"/>
      <c r="J720"/>
      <c r="K720"/>
    </row>
    <row r="721" spans="1:11" ht="15">
      <c r="A721"/>
      <c r="B721"/>
      <c r="C721"/>
      <c r="D721"/>
      <c r="E721"/>
      <c r="F721"/>
      <c r="G721"/>
      <c r="H721"/>
      <c r="I721"/>
      <c r="J721"/>
      <c r="K721"/>
    </row>
    <row r="722" spans="1:11" ht="15">
      <c r="A722"/>
      <c r="B722"/>
      <c r="C722"/>
      <c r="D722"/>
      <c r="E722"/>
      <c r="F722"/>
      <c r="G722"/>
      <c r="H722"/>
      <c r="I722"/>
      <c r="J722"/>
      <c r="K722"/>
    </row>
    <row r="723" spans="1:11" ht="15">
      <c r="A723"/>
      <c r="B723"/>
      <c r="C723"/>
      <c r="D723"/>
      <c r="E723"/>
      <c r="F723"/>
      <c r="G723"/>
      <c r="H723"/>
      <c r="I723"/>
      <c r="J723"/>
      <c r="K723"/>
    </row>
    <row r="724" spans="1:11" ht="15">
      <c r="A724"/>
      <c r="B724"/>
      <c r="C724"/>
      <c r="D724"/>
      <c r="E724"/>
      <c r="F724"/>
      <c r="G724"/>
      <c r="H724"/>
      <c r="I724"/>
      <c r="J724"/>
      <c r="K724"/>
    </row>
    <row r="725" spans="1:11" ht="15">
      <c r="A725"/>
      <c r="B725"/>
      <c r="C725"/>
      <c r="D725"/>
      <c r="E725"/>
      <c r="F725"/>
      <c r="G725"/>
      <c r="H725"/>
      <c r="I725"/>
      <c r="J725"/>
      <c r="K725"/>
    </row>
    <row r="726" spans="1:11" ht="15">
      <c r="A726"/>
      <c r="B726"/>
      <c r="C726"/>
      <c r="D726"/>
      <c r="E726"/>
      <c r="F726"/>
      <c r="G726"/>
      <c r="H726"/>
      <c r="I726"/>
      <c r="J726"/>
      <c r="K726"/>
    </row>
    <row r="727" spans="1:11" ht="15">
      <c r="A727"/>
      <c r="B727"/>
      <c r="C727"/>
      <c r="D727"/>
      <c r="E727"/>
      <c r="F727"/>
      <c r="G727"/>
      <c r="H727"/>
      <c r="I727"/>
      <c r="J727"/>
      <c r="K727"/>
    </row>
    <row r="728" spans="1:11" ht="15">
      <c r="A728"/>
      <c r="B728"/>
      <c r="C728"/>
      <c r="D728"/>
      <c r="E728"/>
      <c r="F728"/>
      <c r="G728"/>
      <c r="H728"/>
      <c r="I728"/>
      <c r="J728"/>
      <c r="K728"/>
    </row>
    <row r="729" spans="1:11" ht="15">
      <c r="A729"/>
      <c r="B729"/>
      <c r="C729"/>
      <c r="D729"/>
      <c r="E729"/>
      <c r="F729"/>
      <c r="G729"/>
      <c r="H729"/>
      <c r="I729"/>
      <c r="J729"/>
      <c r="K729"/>
    </row>
    <row r="730" spans="1:11" ht="15">
      <c r="A730"/>
      <c r="B730"/>
      <c r="C730"/>
      <c r="D730"/>
      <c r="E730"/>
      <c r="F730"/>
      <c r="G730"/>
      <c r="H730"/>
      <c r="I730"/>
      <c r="J730"/>
      <c r="K730"/>
    </row>
    <row r="731" spans="1:11" ht="15">
      <c r="A731"/>
      <c r="B731"/>
      <c r="C731"/>
      <c r="D731"/>
      <c r="E731"/>
      <c r="F731"/>
      <c r="G731"/>
      <c r="H731"/>
      <c r="I731"/>
      <c r="J731"/>
      <c r="K731"/>
    </row>
    <row r="732" spans="1:11" ht="15">
      <c r="A732"/>
      <c r="B732"/>
      <c r="C732"/>
      <c r="D732"/>
      <c r="E732"/>
      <c r="F732"/>
      <c r="G732"/>
      <c r="H732"/>
      <c r="I732"/>
      <c r="J732"/>
      <c r="K732"/>
    </row>
    <row r="733" spans="1:11" ht="15">
      <c r="A733"/>
      <c r="B733"/>
      <c r="C733"/>
      <c r="D733"/>
      <c r="E733"/>
      <c r="F733"/>
      <c r="G733"/>
      <c r="H733"/>
      <c r="I733"/>
      <c r="J733"/>
      <c r="K733"/>
    </row>
    <row r="734" spans="1:11" ht="15">
      <c r="A734"/>
      <c r="B734"/>
      <c r="C734"/>
      <c r="D734"/>
      <c r="E734"/>
      <c r="F734"/>
      <c r="G734"/>
      <c r="H734"/>
      <c r="I734"/>
      <c r="J734"/>
      <c r="K734"/>
    </row>
    <row r="735" spans="1:11" ht="15">
      <c r="A735"/>
      <c r="B735"/>
      <c r="C735"/>
      <c r="D735"/>
      <c r="E735"/>
      <c r="F735"/>
      <c r="G735"/>
      <c r="H735"/>
      <c r="I735"/>
      <c r="J735"/>
      <c r="K735"/>
    </row>
    <row r="736" spans="1:11" ht="15">
      <c r="A736"/>
      <c r="B736"/>
      <c r="C736"/>
      <c r="D736"/>
      <c r="E736"/>
      <c r="F736"/>
      <c r="G736"/>
      <c r="H736"/>
      <c r="I736"/>
      <c r="J736"/>
      <c r="K736"/>
    </row>
    <row r="737" spans="1:11" ht="15">
      <c r="A737"/>
      <c r="B737"/>
      <c r="C737"/>
      <c r="D737"/>
      <c r="E737"/>
      <c r="F737"/>
      <c r="G737"/>
      <c r="H737"/>
      <c r="I737"/>
      <c r="J737"/>
      <c r="K737"/>
    </row>
    <row r="738" spans="1:11" ht="15">
      <c r="A738"/>
      <c r="B738"/>
      <c r="C738"/>
      <c r="D738"/>
      <c r="E738"/>
      <c r="F738"/>
      <c r="G738"/>
      <c r="H738"/>
      <c r="I738"/>
      <c r="J738"/>
      <c r="K738"/>
    </row>
    <row r="739" spans="1:11" ht="15">
      <c r="A739"/>
      <c r="B739"/>
      <c r="C739"/>
      <c r="D739"/>
      <c r="E739"/>
      <c r="F739"/>
      <c r="G739"/>
      <c r="H739"/>
      <c r="I739"/>
      <c r="J739"/>
      <c r="K739"/>
    </row>
    <row r="740" spans="1:11" ht="15">
      <c r="A740"/>
      <c r="B740"/>
      <c r="C740"/>
      <c r="D740"/>
      <c r="E740"/>
      <c r="F740"/>
      <c r="G740"/>
      <c r="H740"/>
      <c r="I740"/>
      <c r="J740"/>
      <c r="K740"/>
    </row>
    <row r="741" spans="1:11" ht="15">
      <c r="A741"/>
      <c r="B741"/>
      <c r="C741"/>
      <c r="D741"/>
      <c r="E741"/>
      <c r="F741"/>
      <c r="G741"/>
      <c r="H741"/>
      <c r="I741"/>
      <c r="J741"/>
      <c r="K741"/>
    </row>
    <row r="742" spans="1:11" ht="15">
      <c r="A742"/>
      <c r="B742"/>
      <c r="C742"/>
      <c r="D742"/>
      <c r="E742"/>
      <c r="F742"/>
      <c r="G742"/>
      <c r="H742"/>
      <c r="I742"/>
      <c r="J742"/>
      <c r="K742"/>
    </row>
    <row r="743" spans="1:11" ht="15">
      <c r="A743"/>
      <c r="B743"/>
      <c r="C743"/>
      <c r="D743"/>
      <c r="E743"/>
      <c r="F743"/>
      <c r="G743"/>
      <c r="H743"/>
      <c r="I743"/>
      <c r="J743"/>
      <c r="K743"/>
    </row>
    <row r="744" spans="1:11" ht="15">
      <c r="A744"/>
      <c r="B744"/>
      <c r="C744"/>
      <c r="D744"/>
      <c r="E744"/>
      <c r="F744"/>
      <c r="G744"/>
      <c r="H744"/>
      <c r="I744"/>
      <c r="J744"/>
      <c r="K744"/>
    </row>
    <row r="745" spans="1:11" ht="15">
      <c r="A745"/>
      <c r="B745"/>
      <c r="C745"/>
      <c r="D745"/>
      <c r="E745"/>
      <c r="F745"/>
      <c r="G745"/>
      <c r="H745"/>
      <c r="I745"/>
      <c r="J745"/>
      <c r="K745"/>
    </row>
    <row r="746" spans="1:11" ht="15">
      <c r="A746"/>
      <c r="B746"/>
      <c r="C746"/>
      <c r="D746"/>
      <c r="E746"/>
      <c r="F746"/>
      <c r="G746"/>
      <c r="H746"/>
      <c r="I746"/>
      <c r="J746"/>
      <c r="K746"/>
    </row>
    <row r="747" spans="1:11" ht="15">
      <c r="A747"/>
      <c r="B747"/>
      <c r="C747"/>
      <c r="D747"/>
      <c r="E747"/>
      <c r="F747"/>
      <c r="G747"/>
      <c r="H747"/>
      <c r="I747"/>
      <c r="J747"/>
      <c r="K747"/>
    </row>
    <row r="748" spans="1:11" ht="15">
      <c r="A748"/>
      <c r="B748"/>
      <c r="C748"/>
      <c r="D748"/>
      <c r="E748"/>
      <c r="F748"/>
      <c r="G748"/>
      <c r="H748"/>
      <c r="I748"/>
      <c r="J748"/>
      <c r="K748"/>
    </row>
    <row r="749" spans="1:11" ht="15">
      <c r="A749"/>
      <c r="B749"/>
      <c r="C749"/>
      <c r="D749"/>
      <c r="E749"/>
      <c r="F749"/>
      <c r="G749"/>
      <c r="H749"/>
      <c r="I749"/>
      <c r="J749"/>
      <c r="K749"/>
    </row>
    <row r="750" spans="1:11" ht="15">
      <c r="A750"/>
      <c r="B750"/>
      <c r="C750"/>
      <c r="D750"/>
      <c r="E750"/>
      <c r="F750"/>
      <c r="G750"/>
      <c r="H750"/>
      <c r="I750"/>
      <c r="J750"/>
      <c r="K750"/>
    </row>
    <row r="751" spans="1:11" ht="15">
      <c r="A751"/>
      <c r="B751"/>
      <c r="C751"/>
      <c r="D751"/>
      <c r="E751"/>
      <c r="F751"/>
      <c r="G751"/>
      <c r="H751"/>
      <c r="I751"/>
      <c r="J751"/>
      <c r="K751"/>
    </row>
    <row r="752" spans="1:11" ht="15">
      <c r="A752"/>
      <c r="B752"/>
      <c r="C752"/>
      <c r="D752"/>
      <c r="E752"/>
      <c r="F752"/>
      <c r="G752"/>
      <c r="H752"/>
      <c r="I752"/>
      <c r="J752"/>
      <c r="K752"/>
    </row>
    <row r="753" spans="1:11" ht="15">
      <c r="A753"/>
      <c r="B753"/>
      <c r="C753"/>
      <c r="D753"/>
      <c r="E753"/>
      <c r="F753"/>
      <c r="G753"/>
      <c r="H753"/>
      <c r="I753"/>
      <c r="J753"/>
      <c r="K753"/>
    </row>
    <row r="754" spans="1:11" ht="15">
      <c r="A754"/>
      <c r="B754"/>
      <c r="C754"/>
      <c r="D754"/>
      <c r="E754"/>
      <c r="F754"/>
      <c r="G754"/>
      <c r="H754"/>
      <c r="I754"/>
      <c r="J754"/>
      <c r="K754"/>
    </row>
    <row r="755" spans="1:11" ht="15">
      <c r="A755"/>
      <c r="B755"/>
      <c r="C755"/>
      <c r="D755"/>
      <c r="E755"/>
      <c r="F755"/>
      <c r="G755"/>
      <c r="H755"/>
      <c r="I755"/>
      <c r="J755"/>
      <c r="K755"/>
    </row>
    <row r="756" spans="1:11" ht="15">
      <c r="A756"/>
      <c r="B756"/>
      <c r="C756"/>
      <c r="D756"/>
      <c r="E756"/>
      <c r="F756"/>
      <c r="G756"/>
      <c r="H756"/>
      <c r="I756"/>
      <c r="J756"/>
      <c r="K756"/>
    </row>
    <row r="757" spans="1:11" ht="15">
      <c r="A757"/>
      <c r="B757"/>
      <c r="C757"/>
      <c r="D757"/>
      <c r="E757"/>
      <c r="F757"/>
      <c r="G757"/>
      <c r="H757"/>
      <c r="I757"/>
      <c r="J757"/>
      <c r="K757"/>
    </row>
    <row r="758" spans="1:11" ht="15">
      <c r="A758"/>
      <c r="B758"/>
      <c r="C758"/>
      <c r="D758"/>
      <c r="E758"/>
      <c r="F758"/>
      <c r="G758"/>
      <c r="H758"/>
      <c r="I758"/>
      <c r="J758"/>
      <c r="K758"/>
    </row>
    <row r="759" spans="1:11" ht="15">
      <c r="A759"/>
      <c r="B759"/>
      <c r="C759"/>
      <c r="D759"/>
      <c r="E759"/>
      <c r="F759"/>
      <c r="G759"/>
      <c r="H759"/>
      <c r="I759"/>
      <c r="J759"/>
      <c r="K759"/>
    </row>
    <row r="760" spans="1:11" ht="15">
      <c r="A760"/>
      <c r="B760"/>
      <c r="C760"/>
      <c r="D760"/>
      <c r="E760"/>
      <c r="F760"/>
      <c r="G760"/>
      <c r="H760"/>
      <c r="I760"/>
      <c r="J760"/>
      <c r="K760"/>
    </row>
    <row r="761" spans="1:11" ht="15">
      <c r="A761"/>
      <c r="B761"/>
      <c r="C761"/>
      <c r="D761"/>
      <c r="E761"/>
      <c r="F761"/>
      <c r="G761"/>
      <c r="H761"/>
      <c r="I761"/>
      <c r="J761"/>
      <c r="K761"/>
    </row>
    <row r="762" spans="1:11" ht="15">
      <c r="A762"/>
      <c r="B762"/>
      <c r="C762"/>
      <c r="D762"/>
      <c r="E762"/>
      <c r="F762"/>
      <c r="G762"/>
      <c r="H762"/>
      <c r="I762"/>
      <c r="J762"/>
      <c r="K762"/>
    </row>
    <row r="763" spans="1:11" ht="15">
      <c r="A763"/>
      <c r="B763"/>
      <c r="C763"/>
      <c r="D763"/>
      <c r="E763"/>
      <c r="F763"/>
      <c r="G763"/>
      <c r="H763"/>
      <c r="I763"/>
      <c r="J763"/>
      <c r="K763"/>
    </row>
    <row r="764" spans="1:11" ht="15">
      <c r="A764"/>
      <c r="B764"/>
      <c r="C764"/>
      <c r="D764"/>
      <c r="E764"/>
      <c r="F764"/>
      <c r="G764"/>
      <c r="H764"/>
      <c r="I764"/>
      <c r="J764"/>
      <c r="K764"/>
    </row>
    <row r="765" spans="1:11" ht="15">
      <c r="A765"/>
      <c r="B765"/>
      <c r="C765"/>
      <c r="D765"/>
      <c r="E765"/>
      <c r="F765"/>
      <c r="G765"/>
      <c r="H765"/>
      <c r="I765"/>
      <c r="J765"/>
      <c r="K765"/>
    </row>
    <row r="766" spans="1:11" ht="15">
      <c r="A766"/>
      <c r="B766"/>
      <c r="C766"/>
      <c r="D766"/>
      <c r="E766"/>
      <c r="F766"/>
      <c r="G766"/>
      <c r="H766"/>
      <c r="I766"/>
      <c r="J766"/>
      <c r="K766"/>
    </row>
    <row r="767" spans="1:11" ht="15">
      <c r="A767"/>
      <c r="B767"/>
      <c r="C767"/>
      <c r="D767"/>
      <c r="E767"/>
      <c r="F767"/>
      <c r="G767"/>
      <c r="H767"/>
      <c r="I767"/>
      <c r="J767"/>
      <c r="K767"/>
    </row>
    <row r="768" spans="1:11" ht="15">
      <c r="A768"/>
      <c r="B768"/>
      <c r="C768"/>
      <c r="D768"/>
      <c r="E768"/>
      <c r="F768"/>
      <c r="G768"/>
      <c r="H768"/>
      <c r="I768"/>
      <c r="J768"/>
      <c r="K768"/>
    </row>
    <row r="769" spans="1:11" ht="15">
      <c r="A769"/>
      <c r="B769"/>
      <c r="C769"/>
      <c r="D769"/>
      <c r="E769"/>
      <c r="F769"/>
      <c r="G769"/>
      <c r="H769"/>
      <c r="I769"/>
      <c r="J769"/>
      <c r="K769"/>
    </row>
    <row r="770" spans="1:11" ht="15">
      <c r="A770"/>
      <c r="B770"/>
      <c r="C770"/>
      <c r="D770"/>
      <c r="E770"/>
      <c r="F770"/>
      <c r="G770"/>
      <c r="H770"/>
      <c r="I770"/>
      <c r="J770"/>
      <c r="K770"/>
    </row>
    <row r="771" spans="1:11" ht="15">
      <c r="A771"/>
      <c r="B771"/>
      <c r="C771"/>
      <c r="D771"/>
      <c r="E771"/>
      <c r="F771"/>
      <c r="G771"/>
      <c r="H771"/>
      <c r="I771"/>
      <c r="J771"/>
      <c r="K771"/>
    </row>
    <row r="772" spans="1:11" ht="15">
      <c r="A772"/>
      <c r="B772"/>
      <c r="C772"/>
      <c r="D772"/>
      <c r="E772"/>
      <c r="F772"/>
      <c r="G772"/>
      <c r="H772"/>
      <c r="I772"/>
      <c r="J772"/>
      <c r="K772"/>
    </row>
    <row r="773" spans="1:11" ht="15">
      <c r="A773"/>
      <c r="B773"/>
      <c r="C773"/>
      <c r="D773"/>
      <c r="E773"/>
      <c r="F773"/>
      <c r="G773"/>
      <c r="H773"/>
      <c r="I773"/>
      <c r="J773"/>
      <c r="K773"/>
    </row>
    <row r="774" spans="1:11" ht="15">
      <c r="A774"/>
      <c r="B774"/>
      <c r="C774"/>
      <c r="D774"/>
      <c r="E774"/>
      <c r="F774"/>
      <c r="G774"/>
      <c r="H774"/>
      <c r="I774"/>
      <c r="J774"/>
      <c r="K774"/>
    </row>
    <row r="775" spans="1:11" ht="15">
      <c r="A775"/>
      <c r="B775"/>
      <c r="C775"/>
      <c r="D775"/>
      <c r="E775"/>
      <c r="F775"/>
      <c r="G775"/>
      <c r="H775"/>
      <c r="I775"/>
      <c r="J775"/>
      <c r="K775"/>
    </row>
    <row r="776" spans="1:11" ht="15">
      <c r="A776"/>
      <c r="B776"/>
      <c r="C776"/>
      <c r="D776"/>
      <c r="E776"/>
      <c r="F776"/>
      <c r="G776"/>
      <c r="H776"/>
      <c r="I776"/>
      <c r="J776"/>
      <c r="K776"/>
    </row>
    <row r="777" spans="1:11" ht="15">
      <c r="A777"/>
      <c r="B777"/>
      <c r="C777"/>
      <c r="D777"/>
      <c r="E777"/>
      <c r="F777"/>
      <c r="G777"/>
      <c r="H777"/>
      <c r="I777"/>
      <c r="J777"/>
      <c r="K777"/>
    </row>
    <row r="778" spans="1:11" ht="15">
      <c r="A778"/>
      <c r="B778"/>
      <c r="C778"/>
      <c r="D778"/>
      <c r="E778"/>
      <c r="F778"/>
      <c r="G778"/>
      <c r="H778"/>
      <c r="I778"/>
      <c r="J778"/>
      <c r="K778"/>
    </row>
    <row r="779" spans="1:11" ht="15">
      <c r="A779"/>
      <c r="B779"/>
      <c r="C779"/>
      <c r="D779"/>
      <c r="E779"/>
      <c r="F779"/>
      <c r="G779"/>
      <c r="H779"/>
      <c r="I779"/>
      <c r="J779"/>
      <c r="K779"/>
    </row>
    <row r="780" spans="1:11" ht="15">
      <c r="A780"/>
      <c r="B780"/>
      <c r="C780"/>
      <c r="D780"/>
      <c r="E780"/>
      <c r="F780"/>
      <c r="G780"/>
      <c r="H780"/>
      <c r="I780"/>
      <c r="J780"/>
      <c r="K780"/>
    </row>
    <row r="781" spans="1:11" ht="15">
      <c r="A781"/>
      <c r="B781"/>
      <c r="C781"/>
      <c r="D781"/>
      <c r="E781"/>
      <c r="F781"/>
      <c r="G781"/>
      <c r="H781"/>
      <c r="I781"/>
      <c r="J781"/>
      <c r="K781"/>
    </row>
    <row r="782" spans="1:11" ht="15">
      <c r="A782"/>
      <c r="B782"/>
      <c r="C782"/>
      <c r="D782"/>
      <c r="E782"/>
      <c r="F782"/>
      <c r="G782"/>
      <c r="H782"/>
      <c r="I782"/>
      <c r="J782"/>
      <c r="K782"/>
    </row>
    <row r="783" spans="1:11" ht="15">
      <c r="A783"/>
      <c r="B783"/>
      <c r="C783"/>
      <c r="D783"/>
      <c r="E783"/>
      <c r="F783"/>
      <c r="G783"/>
      <c r="H783"/>
      <c r="I783"/>
      <c r="J783"/>
      <c r="K783"/>
    </row>
    <row r="784" spans="1:11" ht="15">
      <c r="A784"/>
      <c r="B784"/>
      <c r="C784"/>
      <c r="D784"/>
      <c r="E784"/>
      <c r="F784"/>
      <c r="G784"/>
      <c r="H784"/>
      <c r="I784"/>
      <c r="J784"/>
      <c r="K784"/>
    </row>
    <row r="785" spans="1:11" ht="15">
      <c r="A785"/>
      <c r="B785"/>
      <c r="C785"/>
      <c r="D785"/>
      <c r="E785"/>
      <c r="F785"/>
      <c r="G785"/>
      <c r="H785"/>
      <c r="I785"/>
      <c r="J785"/>
      <c r="K785"/>
    </row>
    <row r="786" spans="1:11" ht="15">
      <c r="A786"/>
      <c r="B786"/>
      <c r="C786"/>
      <c r="D786"/>
      <c r="E786"/>
      <c r="F786"/>
      <c r="G786"/>
      <c r="H786"/>
      <c r="I786"/>
      <c r="J786"/>
      <c r="K786"/>
    </row>
    <row r="787" spans="1:11" ht="15">
      <c r="A787"/>
      <c r="B787"/>
      <c r="C787"/>
      <c r="D787"/>
      <c r="E787"/>
      <c r="F787"/>
      <c r="G787"/>
      <c r="H787"/>
      <c r="I787"/>
      <c r="J787"/>
      <c r="K787"/>
    </row>
    <row r="788" spans="1:11" ht="15">
      <c r="A788"/>
      <c r="B788"/>
      <c r="C788"/>
      <c r="D788"/>
      <c r="E788"/>
      <c r="F788"/>
      <c r="G788"/>
      <c r="H788"/>
      <c r="I788"/>
      <c r="J788"/>
      <c r="K788"/>
    </row>
    <row r="789" spans="1:11" ht="15">
      <c r="A789"/>
      <c r="B789"/>
      <c r="C789"/>
      <c r="D789"/>
      <c r="E789"/>
      <c r="F789"/>
      <c r="G789"/>
      <c r="H789"/>
      <c r="I789"/>
      <c r="J789"/>
      <c r="K789"/>
    </row>
    <row r="790" spans="1:11" ht="15">
      <c r="A790"/>
      <c r="B790"/>
      <c r="C790"/>
      <c r="D790"/>
      <c r="E790"/>
      <c r="F790"/>
      <c r="G790"/>
      <c r="H790"/>
      <c r="I790"/>
      <c r="J790"/>
      <c r="K790"/>
    </row>
    <row r="791" spans="1:11" ht="15">
      <c r="A791"/>
      <c r="B791"/>
      <c r="C791"/>
      <c r="D791"/>
      <c r="E791"/>
      <c r="F791"/>
      <c r="G791"/>
      <c r="H791"/>
      <c r="I791"/>
      <c r="J791"/>
      <c r="K791"/>
    </row>
    <row r="792" spans="1:11" ht="15">
      <c r="A792"/>
      <c r="B792"/>
      <c r="C792"/>
      <c r="D792"/>
      <c r="E792"/>
      <c r="F792"/>
      <c r="G792"/>
      <c r="H792"/>
      <c r="I792"/>
      <c r="J792"/>
      <c r="K792"/>
    </row>
    <row r="793" spans="1:11" ht="15">
      <c r="A793"/>
      <c r="B793"/>
      <c r="C793"/>
      <c r="D793"/>
      <c r="E793"/>
      <c r="F793"/>
      <c r="G793"/>
      <c r="H793"/>
      <c r="I793"/>
      <c r="J793"/>
      <c r="K793"/>
    </row>
    <row r="794" spans="1:11" ht="15">
      <c r="A794"/>
      <c r="B794"/>
      <c r="C794"/>
      <c r="D794"/>
      <c r="E794"/>
      <c r="F794"/>
      <c r="G794"/>
      <c r="H794"/>
      <c r="I794"/>
      <c r="J794"/>
      <c r="K794"/>
    </row>
    <row r="795" spans="1:11" ht="15">
      <c r="A795"/>
      <c r="B795"/>
      <c r="C795"/>
      <c r="D795"/>
      <c r="E795"/>
      <c r="F795"/>
      <c r="G795"/>
      <c r="H795"/>
      <c r="I795"/>
      <c r="J795"/>
      <c r="K795"/>
    </row>
    <row r="796" spans="1:11" ht="15">
      <c r="A796"/>
      <c r="B796"/>
      <c r="C796"/>
      <c r="D796"/>
      <c r="E796"/>
      <c r="F796"/>
      <c r="G796"/>
      <c r="H796"/>
      <c r="I796"/>
      <c r="J796"/>
      <c r="K796"/>
    </row>
    <row r="797" spans="1:11" ht="15">
      <c r="A797"/>
      <c r="B797"/>
      <c r="C797"/>
      <c r="D797"/>
      <c r="E797"/>
      <c r="F797"/>
      <c r="G797"/>
      <c r="H797"/>
      <c r="I797"/>
      <c r="J797"/>
      <c r="K797"/>
    </row>
    <row r="798" spans="1:11" ht="15">
      <c r="A798"/>
      <c r="B798"/>
      <c r="C798"/>
      <c r="D798"/>
      <c r="E798"/>
      <c r="F798"/>
      <c r="G798"/>
      <c r="H798"/>
      <c r="I798"/>
      <c r="J798"/>
      <c r="K798"/>
    </row>
    <row r="799" spans="1:11" ht="15">
      <c r="A799"/>
      <c r="B799"/>
      <c r="C799"/>
      <c r="D799"/>
      <c r="E799"/>
      <c r="F799"/>
      <c r="G799"/>
      <c r="H799"/>
      <c r="I799"/>
      <c r="J799"/>
      <c r="K799"/>
    </row>
    <row r="800" spans="1:11" ht="15">
      <c r="A800"/>
      <c r="B800"/>
      <c r="C800"/>
      <c r="D800"/>
      <c r="E800"/>
      <c r="F800"/>
      <c r="G800"/>
      <c r="H800"/>
      <c r="I800"/>
      <c r="J800"/>
      <c r="K800"/>
    </row>
    <row r="801" spans="1:11" ht="15">
      <c r="A801"/>
      <c r="B801"/>
      <c r="C801"/>
      <c r="D801"/>
      <c r="E801"/>
      <c r="F801"/>
      <c r="G801"/>
      <c r="H801"/>
      <c r="I801"/>
      <c r="J801"/>
      <c r="K801"/>
    </row>
    <row r="802" spans="1:11" ht="15">
      <c r="A802"/>
      <c r="B802"/>
      <c r="C802"/>
      <c r="D802"/>
      <c r="E802"/>
      <c r="F802"/>
      <c r="G802"/>
      <c r="H802"/>
      <c r="I802"/>
      <c r="J802"/>
      <c r="K802"/>
    </row>
    <row r="803" spans="1:11" ht="15">
      <c r="A803"/>
      <c r="B803"/>
      <c r="C803"/>
      <c r="D803"/>
      <c r="E803"/>
      <c r="F803"/>
      <c r="G803"/>
      <c r="H803"/>
      <c r="I803"/>
      <c r="J803"/>
      <c r="K803"/>
    </row>
    <row r="804" spans="1:11" ht="15">
      <c r="A804"/>
      <c r="B804"/>
      <c r="C804"/>
      <c r="D804"/>
      <c r="E804"/>
      <c r="F804"/>
      <c r="G804"/>
      <c r="H804"/>
      <c r="I804"/>
      <c r="J804"/>
      <c r="K804"/>
    </row>
    <row r="805" spans="1:11" ht="15">
      <c r="A805"/>
      <c r="B805"/>
      <c r="C805"/>
      <c r="D805"/>
      <c r="E805"/>
      <c r="F805"/>
      <c r="G805"/>
      <c r="H805"/>
      <c r="I805"/>
      <c r="J805"/>
      <c r="K805"/>
    </row>
    <row r="806" spans="1:11" ht="15">
      <c r="A806"/>
      <c r="B806"/>
      <c r="C806"/>
      <c r="D806"/>
      <c r="E806"/>
      <c r="F806"/>
      <c r="G806"/>
      <c r="H806"/>
      <c r="I806"/>
      <c r="J806"/>
      <c r="K806"/>
    </row>
    <row r="807" spans="1:11" ht="15">
      <c r="A807"/>
      <c r="B807"/>
      <c r="C807"/>
      <c r="D807"/>
      <c r="E807"/>
      <c r="F807"/>
      <c r="G807"/>
      <c r="H807"/>
      <c r="I807"/>
      <c r="J807"/>
      <c r="K807"/>
    </row>
    <row r="808" spans="1:11" ht="15">
      <c r="A808"/>
      <c r="B808"/>
      <c r="C808"/>
      <c r="D808"/>
      <c r="E808"/>
      <c r="F808"/>
      <c r="G808"/>
      <c r="H808"/>
      <c r="I808"/>
      <c r="J808"/>
      <c r="K808"/>
    </row>
    <row r="809" spans="1:11" ht="15">
      <c r="A809"/>
      <c r="B809"/>
      <c r="C809"/>
      <c r="D809"/>
      <c r="E809"/>
      <c r="F809"/>
      <c r="G809"/>
      <c r="H809"/>
      <c r="I809"/>
      <c r="J809"/>
      <c r="K809"/>
    </row>
    <row r="810" spans="1:11" ht="15">
      <c r="A810"/>
      <c r="B810"/>
      <c r="C810"/>
      <c r="D810"/>
      <c r="E810"/>
      <c r="F810"/>
      <c r="G810"/>
      <c r="H810"/>
      <c r="I810"/>
      <c r="J810"/>
      <c r="K810"/>
    </row>
    <row r="811" spans="1:11" ht="15">
      <c r="A811"/>
      <c r="B811"/>
      <c r="C811"/>
      <c r="D811"/>
      <c r="E811"/>
      <c r="F811"/>
      <c r="G811"/>
      <c r="H811"/>
      <c r="I811"/>
      <c r="J811"/>
      <c r="K811"/>
    </row>
    <row r="812" spans="1:11" ht="15">
      <c r="A812"/>
      <c r="B812"/>
      <c r="C812"/>
      <c r="D812"/>
      <c r="E812"/>
      <c r="F812"/>
      <c r="G812"/>
      <c r="H812"/>
      <c r="I812"/>
      <c r="J812"/>
      <c r="K812"/>
    </row>
    <row r="813" spans="1:11" ht="15">
      <c r="A813"/>
      <c r="B813"/>
      <c r="C813"/>
      <c r="D813"/>
      <c r="E813"/>
      <c r="F813"/>
      <c r="G813"/>
      <c r="H813"/>
      <c r="I813"/>
      <c r="J813"/>
      <c r="K813"/>
    </row>
    <row r="814" spans="1:11" ht="15">
      <c r="A814"/>
      <c r="B814"/>
      <c r="C814"/>
      <c r="D814"/>
      <c r="E814"/>
      <c r="F814"/>
      <c r="G814"/>
      <c r="H814"/>
      <c r="I814"/>
      <c r="J814"/>
      <c r="K814"/>
    </row>
    <row r="815" spans="1:11" ht="15">
      <c r="A815"/>
      <c r="B815"/>
      <c r="C815"/>
      <c r="D815"/>
      <c r="E815"/>
      <c r="F815"/>
      <c r="G815"/>
      <c r="H815"/>
      <c r="I815"/>
      <c r="J815"/>
      <c r="K815"/>
    </row>
    <row r="816" spans="1:11" ht="15">
      <c r="A816"/>
      <c r="B816"/>
      <c r="C816"/>
      <c r="D816"/>
      <c r="E816"/>
      <c r="F816"/>
      <c r="G816"/>
      <c r="H816"/>
      <c r="I816"/>
      <c r="J816"/>
      <c r="K816"/>
    </row>
    <row r="817" spans="1:11" ht="15">
      <c r="A817"/>
      <c r="B817"/>
      <c r="C817"/>
      <c r="D817"/>
      <c r="E817"/>
      <c r="F817"/>
      <c r="G817"/>
      <c r="H817"/>
      <c r="I817"/>
      <c r="J817"/>
      <c r="K817"/>
    </row>
    <row r="818" spans="1:11" ht="15">
      <c r="A818"/>
      <c r="B818"/>
      <c r="C818"/>
      <c r="D818"/>
      <c r="E818"/>
      <c r="F818"/>
      <c r="G818"/>
      <c r="H818"/>
      <c r="I818"/>
      <c r="J818"/>
      <c r="K818"/>
    </row>
    <row r="819" spans="1:11" ht="15">
      <c r="A819"/>
      <c r="B819"/>
      <c r="C819"/>
      <c r="D819"/>
      <c r="E819"/>
      <c r="F819"/>
      <c r="G819"/>
      <c r="H819"/>
      <c r="I819"/>
      <c r="J819"/>
      <c r="K819"/>
    </row>
    <row r="820" spans="1:11" ht="15">
      <c r="A820"/>
      <c r="B820"/>
      <c r="C820"/>
      <c r="D820"/>
      <c r="E820"/>
      <c r="F820"/>
      <c r="G820"/>
      <c r="H820"/>
      <c r="I820"/>
      <c r="J820"/>
      <c r="K820"/>
    </row>
    <row r="821" spans="1:11" ht="15">
      <c r="A821"/>
      <c r="B821"/>
      <c r="C821"/>
      <c r="D821"/>
      <c r="E821"/>
      <c r="F821"/>
      <c r="G821"/>
      <c r="H821"/>
      <c r="I821"/>
      <c r="J821"/>
      <c r="K821"/>
    </row>
    <row r="822" spans="1:11" ht="15">
      <c r="A822"/>
      <c r="B822"/>
      <c r="C822"/>
      <c r="D822"/>
      <c r="E822"/>
      <c r="F822"/>
      <c r="G822"/>
      <c r="H822"/>
      <c r="I822"/>
      <c r="J822"/>
      <c r="K822"/>
    </row>
    <row r="823" spans="1:11" ht="15">
      <c r="A823"/>
      <c r="B823"/>
      <c r="C823"/>
      <c r="D823"/>
      <c r="E823"/>
      <c r="F823"/>
      <c r="G823"/>
      <c r="H823"/>
      <c r="I823"/>
      <c r="J823"/>
      <c r="K823"/>
    </row>
    <row r="824" spans="1:11" ht="15">
      <c r="A824"/>
      <c r="B824"/>
      <c r="C824"/>
      <c r="D824"/>
      <c r="E824"/>
      <c r="F824"/>
      <c r="G824"/>
      <c r="H824"/>
      <c r="I824"/>
      <c r="J824"/>
      <c r="K824"/>
    </row>
    <row r="825" spans="1:11" ht="15">
      <c r="A825"/>
      <c r="B825"/>
      <c r="C825"/>
      <c r="D825"/>
      <c r="E825"/>
      <c r="F825"/>
      <c r="G825"/>
      <c r="H825"/>
      <c r="I825"/>
      <c r="J825"/>
      <c r="K825"/>
    </row>
    <row r="826" spans="1:11" ht="15">
      <c r="A826"/>
      <c r="B826"/>
      <c r="C826"/>
      <c r="D826"/>
      <c r="E826"/>
      <c r="F826"/>
      <c r="G826"/>
      <c r="H826"/>
      <c r="I826"/>
      <c r="J826"/>
      <c r="K826"/>
    </row>
    <row r="827" spans="1:11" ht="15">
      <c r="A827"/>
      <c r="B827"/>
      <c r="C827"/>
      <c r="D827"/>
      <c r="E827"/>
      <c r="F827"/>
      <c r="G827"/>
      <c r="H827"/>
      <c r="I827"/>
      <c r="J827"/>
      <c r="K827"/>
    </row>
    <row r="828" spans="1:11" ht="15">
      <c r="A828"/>
      <c r="B828"/>
      <c r="C828"/>
      <c r="D828"/>
      <c r="E828"/>
      <c r="F828"/>
      <c r="G828"/>
      <c r="H828"/>
      <c r="I828"/>
      <c r="J828"/>
      <c r="K828"/>
    </row>
    <row r="829" spans="1:11" ht="15">
      <c r="A829"/>
      <c r="B829"/>
      <c r="C829"/>
      <c r="D829"/>
      <c r="E829"/>
      <c r="F829"/>
      <c r="G829"/>
      <c r="H829"/>
      <c r="I829"/>
      <c r="J829"/>
      <c r="K829"/>
    </row>
    <row r="830" spans="1:11" ht="15">
      <c r="A830"/>
      <c r="B830"/>
      <c r="C830"/>
      <c r="D830"/>
      <c r="E830"/>
      <c r="F830"/>
      <c r="G830"/>
      <c r="H830"/>
      <c r="I830"/>
      <c r="J830"/>
      <c r="K830"/>
    </row>
    <row r="831" spans="1:11" ht="15">
      <c r="A831"/>
      <c r="B831"/>
      <c r="C831"/>
      <c r="D831"/>
      <c r="E831"/>
      <c r="F831"/>
      <c r="G831"/>
      <c r="H831"/>
      <c r="I831"/>
      <c r="J831"/>
      <c r="K831"/>
    </row>
    <row r="832" spans="1:11" ht="15">
      <c r="A832"/>
      <c r="B832"/>
      <c r="C832"/>
      <c r="D832"/>
      <c r="E832"/>
      <c r="F832"/>
      <c r="G832"/>
      <c r="H832"/>
      <c r="I832"/>
      <c r="J832"/>
      <c r="K832"/>
    </row>
    <row r="833" spans="1:11" ht="15">
      <c r="A833"/>
      <c r="B833"/>
      <c r="C833"/>
      <c r="D833"/>
      <c r="E833"/>
      <c r="F833"/>
      <c r="G833"/>
      <c r="H833"/>
      <c r="I833"/>
      <c r="J833"/>
      <c r="K833"/>
    </row>
    <row r="834" spans="1:11" ht="15">
      <c r="A834"/>
      <c r="B834"/>
      <c r="C834"/>
      <c r="D834"/>
      <c r="E834"/>
      <c r="F834"/>
      <c r="G834"/>
      <c r="H834"/>
      <c r="I834"/>
      <c r="J834"/>
      <c r="K834"/>
    </row>
    <row r="835" spans="1:11" ht="15">
      <c r="A835"/>
      <c r="B835"/>
      <c r="C835"/>
      <c r="D835"/>
      <c r="E835"/>
      <c r="F835"/>
      <c r="G835"/>
      <c r="H835"/>
      <c r="I835"/>
      <c r="J835"/>
      <c r="K835"/>
    </row>
    <row r="836" spans="1:11" ht="15">
      <c r="A836"/>
      <c r="B836"/>
      <c r="C836"/>
      <c r="D836"/>
      <c r="E836"/>
      <c r="F836"/>
      <c r="G836"/>
      <c r="H836"/>
      <c r="I836"/>
      <c r="J836"/>
      <c r="K836"/>
    </row>
    <row r="837" spans="1:11" ht="15">
      <c r="A837"/>
      <c r="B837"/>
      <c r="C837"/>
      <c r="D837"/>
      <c r="E837"/>
      <c r="F837"/>
      <c r="G837"/>
      <c r="H837"/>
      <c r="I837"/>
      <c r="J837"/>
      <c r="K837"/>
    </row>
    <row r="838" spans="1:11" ht="15">
      <c r="A838"/>
      <c r="B838"/>
      <c r="C838"/>
      <c r="D838"/>
      <c r="E838"/>
      <c r="F838"/>
      <c r="G838"/>
      <c r="H838"/>
      <c r="I838"/>
      <c r="J838"/>
      <c r="K838"/>
    </row>
    <row r="839" spans="1:11" ht="15">
      <c r="A839"/>
      <c r="B839"/>
      <c r="C839"/>
      <c r="D839"/>
      <c r="E839"/>
      <c r="F839"/>
      <c r="G839"/>
      <c r="H839"/>
      <c r="I839"/>
      <c r="J839"/>
      <c r="K839"/>
    </row>
    <row r="840" spans="1:11" ht="15">
      <c r="A840"/>
      <c r="B840"/>
      <c r="C840"/>
      <c r="D840"/>
      <c r="E840"/>
      <c r="F840"/>
      <c r="G840"/>
      <c r="H840"/>
      <c r="I840"/>
      <c r="J840"/>
      <c r="K840"/>
    </row>
    <row r="841" spans="1:11" ht="15">
      <c r="A841"/>
      <c r="B841"/>
      <c r="C841"/>
      <c r="D841"/>
      <c r="E841"/>
      <c r="F841"/>
      <c r="G841"/>
      <c r="H841"/>
      <c r="I841"/>
      <c r="J841"/>
      <c r="K841"/>
    </row>
    <row r="842" spans="1:11" ht="15">
      <c r="A842"/>
      <c r="B842"/>
      <c r="C842"/>
      <c r="D842"/>
      <c r="E842"/>
      <c r="F842"/>
      <c r="G842"/>
      <c r="H842"/>
      <c r="I842"/>
      <c r="J842"/>
      <c r="K842"/>
    </row>
    <row r="843" spans="1:11" ht="15">
      <c r="A843"/>
      <c r="B843"/>
      <c r="C843"/>
      <c r="D843"/>
      <c r="E843"/>
      <c r="F843"/>
      <c r="G843"/>
      <c r="H843"/>
      <c r="I843"/>
      <c r="J843"/>
      <c r="K843"/>
    </row>
    <row r="844" spans="1:11" ht="15">
      <c r="A844"/>
      <c r="B844"/>
      <c r="C844"/>
      <c r="D844"/>
      <c r="E844"/>
      <c r="F844"/>
      <c r="G844"/>
      <c r="H844"/>
      <c r="I844"/>
      <c r="J844"/>
      <c r="K844"/>
    </row>
    <row r="845" spans="1:11" ht="15">
      <c r="A845"/>
      <c r="B845"/>
      <c r="C845"/>
      <c r="D845"/>
      <c r="E845"/>
      <c r="F845"/>
      <c r="G845"/>
      <c r="H845"/>
      <c r="I845"/>
      <c r="J845"/>
      <c r="K845"/>
    </row>
    <row r="846" spans="1:11" ht="15">
      <c r="A846"/>
      <c r="B846"/>
      <c r="C846"/>
      <c r="D846"/>
      <c r="E846"/>
      <c r="F846"/>
      <c r="G846"/>
      <c r="H846"/>
      <c r="I846"/>
      <c r="J846"/>
      <c r="K846"/>
    </row>
    <row r="847" spans="1:11" ht="15">
      <c r="A847"/>
      <c r="B847"/>
      <c r="C847"/>
      <c r="D847"/>
      <c r="E847"/>
      <c r="F847"/>
      <c r="G847"/>
      <c r="H847"/>
      <c r="I847"/>
      <c r="J847"/>
      <c r="K847"/>
    </row>
    <row r="848" spans="1:11" ht="15">
      <c r="A848"/>
      <c r="B848"/>
      <c r="C848"/>
      <c r="D848"/>
      <c r="E848"/>
      <c r="F848"/>
      <c r="G848"/>
      <c r="H848"/>
      <c r="I848"/>
      <c r="J848"/>
      <c r="K848"/>
    </row>
    <row r="849" spans="1:11" ht="15">
      <c r="A849"/>
      <c r="B849"/>
      <c r="C849"/>
      <c r="D849"/>
      <c r="E849"/>
      <c r="F849"/>
      <c r="G849"/>
      <c r="H849"/>
      <c r="I849"/>
      <c r="J849"/>
      <c r="K849"/>
    </row>
    <row r="850" spans="1:11" ht="15">
      <c r="A850"/>
      <c r="B850"/>
      <c r="C850"/>
      <c r="D850"/>
      <c r="E850"/>
      <c r="F850"/>
      <c r="G850"/>
      <c r="H850"/>
      <c r="I850"/>
      <c r="J850"/>
      <c r="K850"/>
    </row>
    <row r="851" spans="1:11" ht="15">
      <c r="A851"/>
      <c r="B851"/>
      <c r="C851"/>
      <c r="D851"/>
      <c r="E851"/>
      <c r="F851"/>
      <c r="G851"/>
      <c r="H851"/>
      <c r="I851"/>
      <c r="J851"/>
      <c r="K851"/>
    </row>
    <row r="852" spans="1:11" ht="15">
      <c r="A852"/>
      <c r="B852"/>
      <c r="C852"/>
      <c r="D852"/>
      <c r="E852"/>
      <c r="F852"/>
      <c r="G852"/>
      <c r="H852"/>
      <c r="I852"/>
      <c r="J852"/>
      <c r="K852"/>
    </row>
    <row r="853" spans="1:11" ht="15">
      <c r="A853"/>
      <c r="B853"/>
      <c r="C853"/>
      <c r="D853"/>
      <c r="E853"/>
      <c r="F853"/>
      <c r="G853"/>
      <c r="H853"/>
      <c r="I853"/>
      <c r="J853"/>
      <c r="K853"/>
    </row>
    <row r="854" spans="1:11" ht="15">
      <c r="A854"/>
      <c r="B854"/>
      <c r="C854"/>
      <c r="D854"/>
      <c r="E854"/>
      <c r="F854"/>
      <c r="G854"/>
      <c r="H854"/>
      <c r="I854"/>
      <c r="J854"/>
      <c r="K854"/>
    </row>
    <row r="855" spans="1:11" ht="15">
      <c r="A855"/>
      <c r="B855"/>
      <c r="C855"/>
      <c r="D855"/>
      <c r="E855"/>
      <c r="F855"/>
      <c r="G855"/>
      <c r="H855"/>
      <c r="I855"/>
      <c r="J855"/>
      <c r="K855"/>
    </row>
    <row r="856" spans="1:11" ht="15">
      <c r="A856"/>
      <c r="B856"/>
      <c r="C856"/>
      <c r="D856"/>
      <c r="E856"/>
      <c r="F856"/>
      <c r="G856"/>
      <c r="H856"/>
      <c r="I856"/>
      <c r="J856"/>
      <c r="K856"/>
    </row>
    <row r="857" spans="1:11" ht="15">
      <c r="A857"/>
      <c r="B857"/>
      <c r="C857"/>
      <c r="D857"/>
      <c r="E857"/>
      <c r="F857"/>
      <c r="G857"/>
      <c r="H857"/>
      <c r="I857"/>
      <c r="J857"/>
      <c r="K857"/>
    </row>
    <row r="858" spans="1:11" ht="15">
      <c r="A858"/>
      <c r="B858"/>
      <c r="C858"/>
      <c r="D858"/>
      <c r="E858"/>
      <c r="F858"/>
      <c r="G858"/>
      <c r="H858"/>
      <c r="I858"/>
      <c r="J858"/>
      <c r="K858"/>
    </row>
    <row r="859" spans="1:11" ht="15">
      <c r="A859"/>
      <c r="B859"/>
      <c r="C859"/>
      <c r="D859"/>
      <c r="E859"/>
      <c r="F859"/>
      <c r="G859"/>
      <c r="H859"/>
      <c r="I859"/>
      <c r="J859"/>
      <c r="K859"/>
    </row>
    <row r="860" spans="1:11" ht="15">
      <c r="A860"/>
      <c r="B860"/>
      <c r="C860"/>
      <c r="D860"/>
      <c r="E860"/>
      <c r="F860"/>
      <c r="G860"/>
      <c r="H860"/>
      <c r="I860"/>
      <c r="J860"/>
      <c r="K860"/>
    </row>
    <row r="861" spans="1:11" ht="15">
      <c r="A861"/>
      <c r="B861"/>
      <c r="C861"/>
      <c r="D861"/>
      <c r="E861"/>
      <c r="F861"/>
      <c r="G861"/>
      <c r="H861"/>
      <c r="I861"/>
      <c r="J861"/>
      <c r="K861"/>
    </row>
    <row r="862" spans="1:11" ht="15">
      <c r="A862"/>
      <c r="B862"/>
      <c r="C862"/>
      <c r="D862"/>
      <c r="E862"/>
      <c r="F862"/>
      <c r="G862"/>
      <c r="H862"/>
      <c r="I862"/>
      <c r="J862"/>
      <c r="K862"/>
    </row>
    <row r="863" spans="1:11" ht="15">
      <c r="A863"/>
      <c r="B863"/>
      <c r="C863"/>
      <c r="D863"/>
      <c r="E863"/>
      <c r="F863"/>
      <c r="G863"/>
      <c r="H863"/>
      <c r="I863"/>
      <c r="J863"/>
      <c r="K863"/>
    </row>
    <row r="864" spans="1:11" ht="15">
      <c r="A864"/>
      <c r="B864"/>
      <c r="C864"/>
      <c r="D864"/>
      <c r="E864"/>
      <c r="F864"/>
      <c r="G864"/>
      <c r="H864"/>
      <c r="I864"/>
      <c r="J864"/>
      <c r="K864"/>
    </row>
    <row r="865" spans="1:11" ht="15">
      <c r="A865"/>
      <c r="B865"/>
      <c r="C865"/>
      <c r="D865"/>
      <c r="E865"/>
      <c r="F865"/>
      <c r="G865"/>
      <c r="H865"/>
      <c r="I865"/>
      <c r="J865"/>
      <c r="K865"/>
    </row>
    <row r="866" spans="1:11" ht="15">
      <c r="A866"/>
      <c r="B866"/>
      <c r="C866"/>
      <c r="D866"/>
      <c r="E866"/>
      <c r="F866"/>
      <c r="G866"/>
      <c r="H866"/>
      <c r="I866"/>
      <c r="J866"/>
      <c r="K866"/>
    </row>
    <row r="867" spans="1:11" ht="15">
      <c r="A867"/>
      <c r="B867"/>
      <c r="C867"/>
      <c r="D867"/>
      <c r="E867"/>
      <c r="F867"/>
      <c r="G867"/>
      <c r="H867"/>
      <c r="I867"/>
      <c r="J867"/>
      <c r="K867"/>
    </row>
    <row r="868" spans="1:11" ht="15">
      <c r="A868"/>
      <c r="B868"/>
      <c r="C868"/>
      <c r="D868"/>
      <c r="E868"/>
      <c r="F868"/>
      <c r="G868"/>
      <c r="H868"/>
      <c r="I868"/>
      <c r="J868"/>
      <c r="K868"/>
    </row>
    <row r="869" spans="1:11" ht="15">
      <c r="A869"/>
      <c r="B869"/>
      <c r="C869"/>
      <c r="D869"/>
      <c r="E869"/>
      <c r="F869"/>
      <c r="G869"/>
      <c r="H869"/>
      <c r="I869"/>
      <c r="J869"/>
      <c r="K869"/>
    </row>
    <row r="870" spans="1:11" ht="15">
      <c r="A870"/>
      <c r="B870"/>
      <c r="C870"/>
      <c r="D870"/>
      <c r="E870"/>
      <c r="F870"/>
      <c r="G870"/>
      <c r="H870"/>
      <c r="I870"/>
      <c r="J870"/>
      <c r="K870"/>
    </row>
    <row r="871" spans="1:11" ht="15">
      <c r="A871"/>
      <c r="B871"/>
      <c r="C871"/>
      <c r="D871"/>
      <c r="E871"/>
      <c r="F871"/>
      <c r="G871"/>
      <c r="H871"/>
      <c r="I871"/>
      <c r="J871"/>
      <c r="K871"/>
    </row>
    <row r="872" spans="1:11" ht="15">
      <c r="A872"/>
      <c r="B872"/>
      <c r="C872"/>
      <c r="D872"/>
      <c r="E872"/>
      <c r="F872"/>
      <c r="G872"/>
      <c r="H872"/>
      <c r="I872"/>
      <c r="J872"/>
      <c r="K872"/>
    </row>
    <row r="873" spans="1:11" ht="15">
      <c r="A873"/>
      <c r="B873"/>
      <c r="C873"/>
      <c r="D873"/>
      <c r="E873"/>
      <c r="F873"/>
      <c r="G873"/>
      <c r="H873"/>
      <c r="I873"/>
      <c r="J873"/>
      <c r="K873"/>
    </row>
    <row r="874" spans="1:11" ht="15">
      <c r="A874"/>
      <c r="B874"/>
      <c r="C874"/>
      <c r="D874"/>
      <c r="E874"/>
      <c r="F874"/>
      <c r="G874"/>
      <c r="H874"/>
      <c r="I874"/>
      <c r="J874"/>
      <c r="K874"/>
    </row>
    <row r="875" spans="1:11" ht="15">
      <c r="A875"/>
      <c r="B875"/>
      <c r="C875"/>
      <c r="D875"/>
      <c r="E875"/>
      <c r="F875"/>
      <c r="G875"/>
      <c r="H875"/>
      <c r="I875"/>
      <c r="J875"/>
      <c r="K875"/>
    </row>
    <row r="876" spans="1:11" ht="15">
      <c r="A876"/>
      <c r="B876"/>
      <c r="C876"/>
      <c r="D876"/>
      <c r="E876"/>
      <c r="F876"/>
      <c r="G876"/>
      <c r="H876"/>
      <c r="I876"/>
      <c r="J876"/>
      <c r="K876"/>
    </row>
    <row r="877" spans="1:11" ht="15">
      <c r="A877"/>
      <c r="B877"/>
      <c r="C877"/>
      <c r="D877"/>
      <c r="E877"/>
      <c r="F877"/>
      <c r="G877"/>
      <c r="H877"/>
      <c r="I877"/>
      <c r="J877"/>
      <c r="K877"/>
    </row>
    <row r="878" spans="1:11" ht="15">
      <c r="A878"/>
      <c r="B878"/>
      <c r="C878"/>
      <c r="D878"/>
      <c r="E878"/>
      <c r="F878"/>
      <c r="G878"/>
      <c r="H878"/>
      <c r="I878"/>
      <c r="J878"/>
      <c r="K878"/>
    </row>
    <row r="879" spans="1:11" ht="15">
      <c r="A879"/>
      <c r="B879"/>
      <c r="C879"/>
      <c r="D879"/>
      <c r="E879"/>
      <c r="F879"/>
      <c r="G879"/>
      <c r="H879"/>
      <c r="I879"/>
      <c r="J879"/>
      <c r="K879"/>
    </row>
    <row r="880" spans="1:11" ht="15">
      <c r="A880"/>
      <c r="B880"/>
      <c r="C880"/>
      <c r="D880"/>
      <c r="E880"/>
      <c r="F880"/>
      <c r="G880"/>
      <c r="H880"/>
      <c r="I880"/>
      <c r="J880"/>
      <c r="K880"/>
    </row>
    <row r="881" spans="1:11" ht="15">
      <c r="A881"/>
      <c r="B881"/>
      <c r="C881"/>
      <c r="D881"/>
      <c r="E881"/>
      <c r="F881"/>
      <c r="G881"/>
      <c r="H881"/>
      <c r="I881"/>
      <c r="J881"/>
      <c r="K881"/>
    </row>
    <row r="882" spans="1:11" ht="15">
      <c r="A882"/>
      <c r="B882"/>
      <c r="C882"/>
      <c r="D882"/>
      <c r="E882"/>
      <c r="F882"/>
      <c r="G882"/>
      <c r="H882"/>
      <c r="I882"/>
      <c r="J882"/>
      <c r="K882"/>
    </row>
    <row r="883" spans="1:11" ht="15">
      <c r="A883"/>
      <c r="B883"/>
      <c r="C883"/>
      <c r="D883"/>
      <c r="E883"/>
      <c r="F883"/>
      <c r="G883"/>
      <c r="H883"/>
      <c r="I883"/>
      <c r="J883"/>
      <c r="K883"/>
    </row>
    <row r="884" spans="1:11" ht="15">
      <c r="A884"/>
      <c r="B884"/>
      <c r="C884"/>
      <c r="D884"/>
      <c r="E884"/>
      <c r="F884"/>
      <c r="G884"/>
      <c r="H884"/>
      <c r="I884"/>
      <c r="J884"/>
      <c r="K884"/>
    </row>
    <row r="885" spans="1:11" ht="15">
      <c r="A885"/>
      <c r="B885"/>
      <c r="C885"/>
      <c r="D885"/>
      <c r="E885"/>
      <c r="F885"/>
      <c r="G885"/>
      <c r="H885"/>
      <c r="I885"/>
      <c r="J885"/>
      <c r="K885"/>
    </row>
    <row r="886" spans="1:11" ht="15">
      <c r="A886"/>
      <c r="B886"/>
      <c r="C886"/>
      <c r="D886"/>
      <c r="E886"/>
      <c r="F886"/>
      <c r="G886"/>
      <c r="H886"/>
      <c r="I886"/>
      <c r="J886"/>
      <c r="K886"/>
    </row>
    <row r="887" spans="1:11" ht="15">
      <c r="A887"/>
      <c r="B887"/>
      <c r="C887"/>
      <c r="D887"/>
      <c r="E887"/>
      <c r="F887"/>
      <c r="G887"/>
      <c r="H887"/>
      <c r="I887"/>
      <c r="J887"/>
      <c r="K887"/>
    </row>
    <row r="888" spans="1:11" ht="15">
      <c r="A888"/>
      <c r="B888"/>
      <c r="C888"/>
      <c r="D888"/>
      <c r="E888"/>
      <c r="F888"/>
      <c r="G888"/>
      <c r="H888"/>
      <c r="I888"/>
      <c r="J888"/>
      <c r="K888"/>
    </row>
    <row r="889" spans="1:11" ht="15">
      <c r="A889"/>
      <c r="B889"/>
      <c r="C889"/>
      <c r="D889"/>
      <c r="E889"/>
      <c r="F889"/>
      <c r="G889"/>
      <c r="H889"/>
      <c r="I889"/>
      <c r="J889"/>
      <c r="K889"/>
    </row>
    <row r="890" spans="1:11" ht="15">
      <c r="A890"/>
      <c r="B890"/>
      <c r="C890"/>
      <c r="D890"/>
      <c r="E890"/>
      <c r="F890"/>
      <c r="G890"/>
      <c r="H890"/>
      <c r="I890"/>
      <c r="J890"/>
      <c r="K890"/>
    </row>
    <row r="891" spans="1:11" ht="15">
      <c r="A891"/>
      <c r="B891"/>
      <c r="C891"/>
      <c r="D891"/>
      <c r="E891"/>
      <c r="F891"/>
      <c r="G891"/>
      <c r="H891"/>
      <c r="I891"/>
      <c r="J891"/>
      <c r="K891"/>
    </row>
    <row r="892" spans="1:11" ht="15">
      <c r="A892"/>
      <c r="B892"/>
      <c r="C892"/>
      <c r="D892"/>
      <c r="E892"/>
      <c r="F892"/>
      <c r="G892"/>
      <c r="H892"/>
      <c r="I892"/>
      <c r="J892"/>
      <c r="K892"/>
    </row>
    <row r="893" spans="1:11" ht="15">
      <c r="A893"/>
      <c r="B893"/>
      <c r="C893"/>
      <c r="D893"/>
      <c r="E893"/>
      <c r="F893"/>
      <c r="G893"/>
      <c r="H893"/>
      <c r="I893"/>
      <c r="J893"/>
      <c r="K893"/>
    </row>
    <row r="894" spans="1:11" ht="15">
      <c r="A894"/>
      <c r="B894"/>
      <c r="C894"/>
      <c r="D894"/>
      <c r="E894"/>
      <c r="F894"/>
      <c r="G894"/>
      <c r="H894"/>
      <c r="I894"/>
      <c r="J894"/>
      <c r="K894"/>
    </row>
    <row r="895" spans="1:11" ht="15">
      <c r="A895"/>
      <c r="B895"/>
      <c r="C895"/>
      <c r="D895"/>
      <c r="E895"/>
      <c r="F895"/>
      <c r="G895"/>
      <c r="H895"/>
      <c r="I895"/>
      <c r="J895"/>
      <c r="K895"/>
    </row>
    <row r="896" spans="1:11" ht="15">
      <c r="A896"/>
      <c r="B896"/>
      <c r="C896"/>
      <c r="D896"/>
      <c r="E896"/>
      <c r="F896"/>
      <c r="G896"/>
      <c r="H896"/>
      <c r="I896"/>
      <c r="J896"/>
      <c r="K896"/>
    </row>
    <row r="897" spans="1:11" ht="15">
      <c r="A897"/>
      <c r="B897"/>
      <c r="C897"/>
      <c r="D897"/>
      <c r="E897"/>
      <c r="F897"/>
      <c r="G897"/>
      <c r="H897"/>
      <c r="I897"/>
      <c r="J897"/>
      <c r="K897"/>
    </row>
    <row r="898" spans="1:11" ht="15">
      <c r="A898"/>
      <c r="B898"/>
      <c r="C898"/>
      <c r="D898"/>
      <c r="E898"/>
      <c r="F898"/>
      <c r="G898"/>
      <c r="H898"/>
      <c r="I898"/>
      <c r="J898"/>
      <c r="K898"/>
    </row>
    <row r="899" spans="1:11" ht="15">
      <c r="A899"/>
      <c r="B899"/>
      <c r="C899"/>
      <c r="D899"/>
      <c r="E899"/>
      <c r="F899"/>
      <c r="G899"/>
      <c r="H899"/>
      <c r="I899"/>
      <c r="J899"/>
      <c r="K899"/>
    </row>
    <row r="900" spans="1:11" ht="15">
      <c r="A900"/>
      <c r="B900"/>
      <c r="C900"/>
      <c r="D900"/>
      <c r="E900"/>
      <c r="F900"/>
      <c r="G900"/>
      <c r="H900"/>
      <c r="I900"/>
      <c r="J900"/>
      <c r="K900"/>
    </row>
    <row r="901" spans="1:11" ht="15">
      <c r="A901"/>
      <c r="B901"/>
      <c r="C901"/>
      <c r="D901"/>
      <c r="E901"/>
      <c r="F901"/>
      <c r="G901"/>
      <c r="H901"/>
      <c r="I901"/>
      <c r="J901"/>
      <c r="K901"/>
    </row>
    <row r="902" spans="1:11" ht="15">
      <c r="A902"/>
      <c r="B902"/>
      <c r="C902"/>
      <c r="D902"/>
      <c r="E902"/>
      <c r="F902"/>
      <c r="G902"/>
      <c r="H902"/>
      <c r="I902"/>
      <c r="J902"/>
      <c r="K902"/>
    </row>
    <row r="903" spans="1:11" ht="15">
      <c r="A903"/>
      <c r="B903"/>
      <c r="C903"/>
      <c r="D903"/>
      <c r="E903"/>
      <c r="F903"/>
      <c r="G903"/>
      <c r="H903"/>
      <c r="I903"/>
      <c r="J903"/>
      <c r="K903"/>
    </row>
    <row r="904" spans="1:11" ht="15">
      <c r="A904"/>
      <c r="B904"/>
      <c r="C904"/>
      <c r="D904"/>
      <c r="E904"/>
      <c r="F904"/>
      <c r="G904"/>
      <c r="H904"/>
      <c r="I904"/>
      <c r="J904"/>
      <c r="K904"/>
    </row>
    <row r="905" spans="1:11" ht="15">
      <c r="A905"/>
      <c r="B905"/>
      <c r="C905"/>
      <c r="D905"/>
      <c r="E905"/>
      <c r="F905"/>
      <c r="G905"/>
      <c r="H905"/>
      <c r="I905"/>
      <c r="J905"/>
      <c r="K905"/>
    </row>
    <row r="906" spans="1:11" ht="15">
      <c r="A906"/>
      <c r="B906"/>
      <c r="C906"/>
      <c r="D906"/>
      <c r="E906"/>
      <c r="F906"/>
      <c r="G906"/>
      <c r="H906"/>
      <c r="I906"/>
      <c r="J906"/>
      <c r="K906"/>
    </row>
    <row r="907" spans="1:11" ht="15">
      <c r="A907"/>
      <c r="B907"/>
      <c r="C907"/>
      <c r="D907"/>
      <c r="E907"/>
      <c r="F907"/>
      <c r="G907"/>
      <c r="H907"/>
      <c r="I907"/>
      <c r="J907"/>
      <c r="K907"/>
    </row>
    <row r="908" spans="1:11" ht="15">
      <c r="A908"/>
      <c r="B908"/>
      <c r="C908"/>
      <c r="D908"/>
      <c r="E908"/>
      <c r="F908"/>
      <c r="G908"/>
      <c r="H908"/>
      <c r="I908"/>
      <c r="J908"/>
      <c r="K908"/>
    </row>
    <row r="909" spans="1:11" ht="15">
      <c r="A909"/>
      <c r="B909"/>
      <c r="C909"/>
      <c r="D909"/>
      <c r="E909"/>
      <c r="F909"/>
      <c r="G909"/>
      <c r="H909"/>
      <c r="I909"/>
      <c r="J909"/>
      <c r="K909"/>
    </row>
    <row r="910" spans="1:11" ht="15">
      <c r="A910"/>
      <c r="B910"/>
      <c r="C910"/>
      <c r="D910"/>
      <c r="E910"/>
      <c r="F910"/>
      <c r="G910"/>
      <c r="H910"/>
      <c r="I910"/>
      <c r="J910"/>
      <c r="K910"/>
    </row>
    <row r="911" spans="1:11" ht="15">
      <c r="A911"/>
      <c r="B911"/>
      <c r="C911"/>
      <c r="D911"/>
      <c r="E911"/>
      <c r="F911"/>
      <c r="G911"/>
      <c r="H911"/>
      <c r="I911"/>
      <c r="J911"/>
      <c r="K911"/>
    </row>
    <row r="912" spans="1:11" ht="15">
      <c r="A912"/>
      <c r="B912"/>
      <c r="C912"/>
      <c r="D912"/>
      <c r="E912"/>
      <c r="F912"/>
      <c r="G912"/>
      <c r="H912"/>
      <c r="I912"/>
      <c r="J912"/>
      <c r="K912"/>
    </row>
    <row r="913" spans="1:11" ht="15">
      <c r="A913"/>
      <c r="B913"/>
      <c r="C913"/>
      <c r="D913"/>
      <c r="E913"/>
      <c r="F913"/>
      <c r="G913"/>
      <c r="H913"/>
      <c r="I913"/>
      <c r="J913"/>
      <c r="K913"/>
    </row>
    <row r="914" spans="1:11" ht="15">
      <c r="A914"/>
      <c r="B914"/>
      <c r="C914"/>
      <c r="D914"/>
      <c r="E914"/>
      <c r="F914"/>
      <c r="G914"/>
      <c r="H914"/>
      <c r="I914"/>
      <c r="J914"/>
      <c r="K914"/>
    </row>
    <row r="915" spans="1:11" ht="15">
      <c r="A915"/>
      <c r="B915"/>
      <c r="C915"/>
      <c r="D915"/>
      <c r="E915"/>
      <c r="F915"/>
      <c r="G915"/>
      <c r="H915"/>
      <c r="I915"/>
      <c r="J915"/>
      <c r="K915"/>
    </row>
    <row r="916" spans="1:11" ht="15">
      <c r="A916"/>
      <c r="B916"/>
      <c r="C916"/>
      <c r="D916"/>
      <c r="E916"/>
      <c r="F916"/>
      <c r="G916"/>
      <c r="H916"/>
      <c r="I916"/>
      <c r="J916"/>
      <c r="K916"/>
    </row>
    <row r="917" spans="1:11" ht="15">
      <c r="A917"/>
      <c r="B917"/>
      <c r="C917"/>
      <c r="D917"/>
      <c r="E917"/>
      <c r="F917"/>
      <c r="G917"/>
      <c r="H917"/>
      <c r="I917"/>
      <c r="J917"/>
      <c r="K917"/>
    </row>
    <row r="918" spans="1:11" ht="15">
      <c r="A918"/>
      <c r="B918"/>
      <c r="C918"/>
      <c r="D918"/>
      <c r="E918"/>
      <c r="F918"/>
      <c r="G918"/>
      <c r="H918"/>
      <c r="I918"/>
      <c r="J918"/>
      <c r="K918"/>
    </row>
    <row r="919" spans="1:11" ht="15">
      <c r="A919"/>
      <c r="B919"/>
      <c r="C919"/>
      <c r="D919"/>
      <c r="E919"/>
      <c r="F919"/>
      <c r="G919"/>
      <c r="H919"/>
      <c r="I919"/>
      <c r="J919"/>
      <c r="K919"/>
    </row>
    <row r="920" spans="1:11" ht="15">
      <c r="A920"/>
      <c r="B920"/>
      <c r="C920"/>
      <c r="D920"/>
      <c r="E920"/>
      <c r="F920"/>
      <c r="G920"/>
      <c r="H920"/>
      <c r="I920"/>
      <c r="J920"/>
      <c r="K920"/>
    </row>
    <row r="921" spans="1:11" ht="15">
      <c r="A921"/>
      <c r="B921"/>
      <c r="C921"/>
      <c r="D921"/>
      <c r="E921"/>
      <c r="F921"/>
      <c r="G921"/>
      <c r="H921"/>
      <c r="I921"/>
      <c r="J921"/>
      <c r="K921"/>
    </row>
    <row r="922" spans="1:11" ht="15">
      <c r="A922"/>
      <c r="B922"/>
      <c r="C922"/>
      <c r="D922"/>
      <c r="E922"/>
      <c r="F922"/>
      <c r="G922"/>
      <c r="H922"/>
      <c r="I922"/>
      <c r="J922"/>
      <c r="K922"/>
    </row>
    <row r="923" spans="1:11" ht="15">
      <c r="A923"/>
      <c r="B923"/>
      <c r="C923"/>
      <c r="D923"/>
      <c r="E923"/>
      <c r="F923"/>
      <c r="G923"/>
      <c r="H923"/>
      <c r="I923"/>
      <c r="J923"/>
      <c r="K923"/>
    </row>
    <row r="924" spans="1:11" ht="15">
      <c r="A924"/>
      <c r="B924"/>
      <c r="C924"/>
      <c r="D924"/>
      <c r="E924"/>
      <c r="F924"/>
      <c r="G924"/>
      <c r="H924"/>
      <c r="I924"/>
      <c r="J924"/>
      <c r="K924"/>
    </row>
    <row r="925" spans="1:11" ht="15">
      <c r="A925"/>
      <c r="B925"/>
      <c r="C925"/>
      <c r="D925"/>
      <c r="E925"/>
      <c r="F925"/>
      <c r="G925"/>
      <c r="H925"/>
      <c r="I925"/>
      <c r="J925"/>
      <c r="K925"/>
    </row>
    <row r="926" spans="1:11" ht="15">
      <c r="A926"/>
      <c r="B926"/>
      <c r="C926"/>
      <c r="D926"/>
      <c r="E926"/>
      <c r="F926"/>
      <c r="G926"/>
      <c r="H926"/>
      <c r="I926"/>
      <c r="J926"/>
      <c r="K926"/>
    </row>
    <row r="927" spans="1:11" ht="15">
      <c r="A927"/>
      <c r="B927"/>
      <c r="C927"/>
      <c r="D927"/>
      <c r="E927"/>
      <c r="F927"/>
      <c r="G927"/>
      <c r="H927"/>
      <c r="I927"/>
      <c r="J927"/>
      <c r="K927"/>
    </row>
    <row r="928" spans="1:11" ht="15">
      <c r="A928"/>
      <c r="B928"/>
      <c r="C928"/>
      <c r="D928"/>
      <c r="E928"/>
      <c r="F928"/>
      <c r="G928"/>
      <c r="H928"/>
      <c r="I928"/>
      <c r="J928"/>
      <c r="K928"/>
    </row>
    <row r="929" spans="1:11" ht="15">
      <c r="A929"/>
      <c r="B929"/>
      <c r="C929"/>
      <c r="D929"/>
      <c r="E929"/>
      <c r="F929"/>
      <c r="G929"/>
      <c r="H929"/>
      <c r="I929"/>
      <c r="J929"/>
      <c r="K929"/>
    </row>
    <row r="930" spans="1:11" ht="15">
      <c r="A930"/>
      <c r="B930"/>
      <c r="C930"/>
      <c r="D930"/>
      <c r="E930"/>
      <c r="F930"/>
      <c r="G930"/>
      <c r="H930"/>
      <c r="I930"/>
      <c r="J930"/>
      <c r="K930"/>
    </row>
    <row r="931" spans="1:11" ht="15">
      <c r="A931"/>
      <c r="B931"/>
      <c r="C931"/>
      <c r="D931"/>
      <c r="E931"/>
      <c r="F931"/>
      <c r="G931"/>
      <c r="H931"/>
      <c r="I931"/>
      <c r="J931"/>
      <c r="K931"/>
    </row>
    <row r="932" spans="1:11" ht="15">
      <c r="A932"/>
      <c r="B932"/>
      <c r="C932"/>
      <c r="D932"/>
      <c r="E932"/>
      <c r="F932"/>
      <c r="G932"/>
      <c r="H932"/>
      <c r="I932"/>
      <c r="J932"/>
      <c r="K932"/>
    </row>
    <row r="933" spans="1:11" ht="15">
      <c r="A933"/>
      <c r="B933"/>
      <c r="C933"/>
      <c r="D933"/>
      <c r="E933"/>
      <c r="F933"/>
      <c r="G933"/>
      <c r="H933"/>
      <c r="I933"/>
      <c r="J933"/>
      <c r="K933"/>
    </row>
    <row r="934" spans="1:11" ht="15">
      <c r="A934"/>
      <c r="B934"/>
      <c r="C934"/>
      <c r="D934"/>
      <c r="E934"/>
      <c r="F934"/>
      <c r="G934"/>
      <c r="H934"/>
      <c r="I934"/>
      <c r="J934"/>
      <c r="K934"/>
    </row>
    <row r="935" spans="1:11" ht="15">
      <c r="A935"/>
      <c r="B935"/>
      <c r="C935"/>
      <c r="D935"/>
      <c r="E935"/>
      <c r="F935"/>
      <c r="G935"/>
      <c r="H935"/>
      <c r="I935"/>
      <c r="J935"/>
      <c r="K935"/>
    </row>
    <row r="936" spans="1:11" ht="15">
      <c r="A936"/>
      <c r="B936"/>
      <c r="C936"/>
      <c r="D936"/>
      <c r="E936"/>
      <c r="F936"/>
      <c r="G936"/>
      <c r="H936"/>
      <c r="I936"/>
      <c r="J936"/>
      <c r="K936"/>
    </row>
    <row r="937" spans="1:11" ht="15">
      <c r="A937"/>
      <c r="B937"/>
      <c r="C937"/>
      <c r="D937"/>
      <c r="E937"/>
      <c r="F937"/>
      <c r="G937"/>
      <c r="H937"/>
      <c r="I937"/>
      <c r="J937"/>
      <c r="K937"/>
    </row>
    <row r="938" spans="1:11" ht="15">
      <c r="A938"/>
      <c r="B938"/>
      <c r="C938"/>
      <c r="D938"/>
      <c r="E938"/>
      <c r="F938"/>
      <c r="G938"/>
      <c r="H938"/>
      <c r="I938"/>
      <c r="J938"/>
      <c r="K938"/>
    </row>
    <row r="939" spans="1:11" ht="15">
      <c r="A939"/>
      <c r="B939"/>
      <c r="C939"/>
      <c r="D939"/>
      <c r="E939"/>
      <c r="F939"/>
      <c r="G939"/>
      <c r="H939"/>
      <c r="I939"/>
      <c r="J939"/>
      <c r="K939"/>
    </row>
    <row r="940" spans="1:11" ht="15">
      <c r="A940"/>
      <c r="B940"/>
      <c r="C940"/>
      <c r="D940"/>
      <c r="E940"/>
      <c r="F940"/>
      <c r="G940"/>
      <c r="H940"/>
      <c r="I940"/>
      <c r="J940"/>
      <c r="K940"/>
    </row>
    <row r="941" spans="1:11" ht="15">
      <c r="A941"/>
      <c r="B941"/>
      <c r="C941"/>
      <c r="D941"/>
      <c r="E941"/>
      <c r="F941"/>
      <c r="G941"/>
      <c r="H941"/>
      <c r="I941"/>
      <c r="J941"/>
      <c r="K941"/>
    </row>
    <row r="942" spans="1:11" ht="15">
      <c r="A942"/>
      <c r="B942"/>
      <c r="C942"/>
      <c r="D942"/>
      <c r="E942"/>
      <c r="F942"/>
      <c r="G942"/>
      <c r="H942"/>
      <c r="I942"/>
      <c r="J942"/>
      <c r="K942"/>
    </row>
    <row r="943" spans="1:11" ht="15">
      <c r="A943"/>
      <c r="B943"/>
      <c r="C943"/>
      <c r="D943"/>
      <c r="E943"/>
      <c r="F943"/>
      <c r="G943"/>
      <c r="H943"/>
      <c r="I943"/>
      <c r="J943"/>
      <c r="K943"/>
    </row>
    <row r="944" spans="1:11" ht="15">
      <c r="A944"/>
      <c r="B944"/>
      <c r="C944"/>
      <c r="D944"/>
      <c r="E944"/>
      <c r="F944"/>
      <c r="G944"/>
      <c r="H944"/>
      <c r="I944"/>
      <c r="J944"/>
      <c r="K944"/>
    </row>
    <row r="945" spans="1:11" ht="15">
      <c r="A945"/>
      <c r="B945"/>
      <c r="C945"/>
      <c r="D945"/>
      <c r="E945"/>
      <c r="F945"/>
      <c r="G945"/>
      <c r="H945"/>
      <c r="I945"/>
      <c r="J945"/>
      <c r="K945"/>
    </row>
    <row r="946" spans="1:11" ht="15">
      <c r="A946"/>
      <c r="B946"/>
      <c r="C946"/>
      <c r="D946"/>
      <c r="E946"/>
      <c r="F946"/>
      <c r="G946"/>
      <c r="H946"/>
      <c r="I946"/>
      <c r="J946"/>
      <c r="K946"/>
    </row>
    <row r="947" spans="1:11" ht="15">
      <c r="A947"/>
      <c r="B947"/>
      <c r="C947"/>
      <c r="D947"/>
      <c r="E947"/>
      <c r="F947"/>
      <c r="G947"/>
      <c r="H947"/>
      <c r="I947"/>
      <c r="J947"/>
      <c r="K947"/>
    </row>
    <row r="948" spans="1:11" ht="15">
      <c r="A948"/>
      <c r="B948"/>
      <c r="C948"/>
      <c r="D948"/>
      <c r="E948"/>
      <c r="F948"/>
      <c r="G948"/>
      <c r="H948"/>
      <c r="I948"/>
      <c r="J948"/>
      <c r="K948"/>
    </row>
    <row r="949" spans="1:11" ht="15">
      <c r="A949"/>
      <c r="B949"/>
      <c r="C949"/>
      <c r="D949"/>
      <c r="E949"/>
      <c r="F949"/>
      <c r="G949"/>
      <c r="H949"/>
      <c r="I949"/>
      <c r="J949"/>
      <c r="K949"/>
    </row>
    <row r="950" spans="1:11" ht="15">
      <c r="A950"/>
      <c r="B950"/>
      <c r="C950"/>
      <c r="D950"/>
      <c r="E950"/>
      <c r="F950"/>
      <c r="G950"/>
      <c r="H950"/>
      <c r="I950"/>
      <c r="J950"/>
      <c r="K950"/>
    </row>
    <row r="951" spans="1:11" ht="15">
      <c r="A951"/>
      <c r="B951"/>
      <c r="C951"/>
      <c r="D951"/>
      <c r="E951"/>
      <c r="F951"/>
      <c r="G951"/>
      <c r="H951"/>
      <c r="I951"/>
      <c r="J951"/>
      <c r="K951"/>
    </row>
    <row r="952" spans="1:11" ht="15">
      <c r="A952"/>
      <c r="B952"/>
      <c r="C952"/>
      <c r="D952"/>
      <c r="E952"/>
      <c r="F952"/>
      <c r="G952"/>
      <c r="H952"/>
      <c r="I952"/>
      <c r="J952"/>
      <c r="K952"/>
    </row>
    <row r="953" spans="1:11" ht="15">
      <c r="A953"/>
      <c r="B953"/>
      <c r="C953"/>
      <c r="D953"/>
      <c r="E953"/>
      <c r="F953"/>
      <c r="G953"/>
      <c r="H953"/>
      <c r="I953"/>
      <c r="J953"/>
      <c r="K953"/>
    </row>
    <row r="954" spans="1:11" ht="15">
      <c r="A954"/>
      <c r="B954"/>
      <c r="C954"/>
      <c r="D954"/>
      <c r="E954"/>
      <c r="F954"/>
      <c r="G954"/>
      <c r="H954"/>
      <c r="I954"/>
      <c r="J954"/>
      <c r="K954"/>
    </row>
    <row r="955" spans="1:11" ht="15">
      <c r="A955"/>
      <c r="B955"/>
      <c r="C955"/>
      <c r="D955"/>
      <c r="E955"/>
      <c r="F955"/>
      <c r="G955"/>
      <c r="H955"/>
      <c r="I955"/>
      <c r="J955"/>
      <c r="K955"/>
    </row>
    <row r="956" spans="1:11" ht="15">
      <c r="A956"/>
      <c r="B956"/>
      <c r="C956"/>
      <c r="D956"/>
      <c r="E956"/>
      <c r="F956"/>
      <c r="G956"/>
      <c r="H956"/>
      <c r="I956"/>
      <c r="J956"/>
      <c r="K956"/>
    </row>
    <row r="957" spans="1:11" ht="15">
      <c r="A957"/>
      <c r="B957"/>
      <c r="C957"/>
      <c r="D957"/>
      <c r="E957"/>
      <c r="F957"/>
      <c r="G957"/>
      <c r="H957"/>
      <c r="I957"/>
      <c r="J957"/>
      <c r="K957"/>
    </row>
    <row r="958" spans="1:11" ht="15">
      <c r="A958"/>
      <c r="B958"/>
      <c r="C958"/>
      <c r="D958"/>
      <c r="E958"/>
      <c r="F958"/>
      <c r="G958"/>
      <c r="H958"/>
      <c r="I958"/>
      <c r="J958"/>
      <c r="K958"/>
    </row>
    <row r="959" spans="1:11" ht="15">
      <c r="A959"/>
      <c r="B959"/>
      <c r="C959"/>
      <c r="D959"/>
      <c r="E959"/>
      <c r="F959"/>
      <c r="G959"/>
      <c r="H959"/>
      <c r="I959"/>
      <c r="J959"/>
      <c r="K959"/>
    </row>
    <row r="960" spans="1:11" ht="15">
      <c r="A960"/>
      <c r="B960"/>
      <c r="C960"/>
      <c r="D960"/>
      <c r="E960"/>
      <c r="F960"/>
      <c r="G960"/>
      <c r="H960"/>
      <c r="I960"/>
      <c r="J960"/>
      <c r="K960"/>
    </row>
    <row r="961" spans="1:11" ht="15">
      <c r="A961"/>
      <c r="B961"/>
      <c r="C961"/>
      <c r="D961"/>
      <c r="E961"/>
      <c r="F961"/>
      <c r="G961"/>
      <c r="H961"/>
      <c r="I961"/>
      <c r="J961"/>
      <c r="K961"/>
    </row>
    <row r="962" spans="1:11" ht="15">
      <c r="A962"/>
      <c r="B962"/>
      <c r="C962"/>
      <c r="D962"/>
      <c r="E962"/>
      <c r="F962"/>
      <c r="G962"/>
      <c r="H962"/>
      <c r="I962"/>
      <c r="J962"/>
      <c r="K962"/>
    </row>
    <row r="963" spans="1:11" ht="15">
      <c r="A963"/>
      <c r="B963"/>
      <c r="C963"/>
      <c r="D963"/>
      <c r="E963"/>
      <c r="F963"/>
      <c r="G963"/>
      <c r="H963"/>
      <c r="I963"/>
      <c r="J963"/>
      <c r="K963"/>
    </row>
    <row r="964" spans="1:11" ht="15">
      <c r="A964"/>
      <c r="B964"/>
      <c r="C964"/>
      <c r="D964"/>
      <c r="E964"/>
      <c r="F964"/>
      <c r="G964"/>
      <c r="H964"/>
      <c r="I964"/>
      <c r="J964"/>
      <c r="K964"/>
    </row>
    <row r="965" spans="1:11" ht="15">
      <c r="A965"/>
      <c r="B965"/>
      <c r="C965"/>
      <c r="D965"/>
      <c r="E965"/>
      <c r="F965"/>
      <c r="G965"/>
      <c r="H965"/>
      <c r="I965"/>
      <c r="J965"/>
      <c r="K965"/>
    </row>
    <row r="966" spans="1:11" ht="15">
      <c r="A966"/>
      <c r="B966"/>
      <c r="C966"/>
      <c r="D966"/>
      <c r="E966"/>
      <c r="F966"/>
      <c r="G966"/>
      <c r="H966"/>
      <c r="I966"/>
      <c r="J966"/>
      <c r="K966"/>
    </row>
    <row r="967" spans="1:11" ht="15">
      <c r="A967"/>
      <c r="B967"/>
      <c r="C967"/>
      <c r="D967"/>
      <c r="E967"/>
      <c r="F967"/>
      <c r="G967"/>
      <c r="H967"/>
      <c r="I967"/>
      <c r="J967"/>
      <c r="K967"/>
    </row>
    <row r="968" spans="1:11" ht="15">
      <c r="A968"/>
      <c r="B968"/>
      <c r="C968"/>
      <c r="D968"/>
      <c r="E968"/>
      <c r="F968"/>
      <c r="G968"/>
      <c r="H968"/>
      <c r="I968"/>
      <c r="J968"/>
      <c r="K968"/>
    </row>
    <row r="969" spans="1:11" ht="15">
      <c r="A969"/>
      <c r="B969"/>
      <c r="C969"/>
      <c r="D969"/>
      <c r="E969"/>
      <c r="F969"/>
      <c r="G969"/>
      <c r="H969"/>
      <c r="I969"/>
      <c r="J969"/>
      <c r="K969"/>
    </row>
    <row r="970" spans="1:11" ht="15">
      <c r="A970"/>
      <c r="B970"/>
      <c r="C970"/>
      <c r="D970"/>
      <c r="E970"/>
      <c r="F970"/>
      <c r="G970"/>
      <c r="H970"/>
      <c r="I970"/>
      <c r="J970"/>
      <c r="K970"/>
    </row>
    <row r="971" spans="1:11" ht="15">
      <c r="A971"/>
      <c r="B971"/>
      <c r="C971"/>
      <c r="D971"/>
      <c r="E971"/>
      <c r="F971"/>
      <c r="G971"/>
      <c r="H971"/>
      <c r="I971"/>
      <c r="J971"/>
      <c r="K971"/>
    </row>
    <row r="972" spans="1:11" ht="15">
      <c r="A972"/>
      <c r="B972"/>
      <c r="C972"/>
      <c r="D972"/>
      <c r="E972"/>
      <c r="F972"/>
      <c r="G972"/>
      <c r="H972"/>
      <c r="I972"/>
      <c r="J972"/>
      <c r="K972"/>
    </row>
    <row r="973" spans="1:11" ht="15">
      <c r="A973"/>
      <c r="B973"/>
      <c r="C973"/>
      <c r="D973"/>
      <c r="E973"/>
      <c r="F973"/>
      <c r="G973"/>
      <c r="H973"/>
      <c r="I973"/>
      <c r="J973"/>
      <c r="K973"/>
    </row>
    <row r="974" spans="1:11" ht="15">
      <c r="A974"/>
      <c r="B974"/>
      <c r="C974"/>
      <c r="D974"/>
      <c r="E974"/>
      <c r="F974"/>
      <c r="G974"/>
      <c r="H974"/>
      <c r="I974"/>
      <c r="J974"/>
      <c r="K974"/>
    </row>
    <row r="975" spans="1:11" ht="15">
      <c r="A975"/>
      <c r="B975"/>
      <c r="C975"/>
      <c r="D975"/>
      <c r="E975"/>
      <c r="F975"/>
      <c r="G975"/>
      <c r="H975"/>
      <c r="I975"/>
      <c r="J975"/>
      <c r="K975"/>
    </row>
    <row r="976" spans="1:11" ht="15">
      <c r="A976"/>
      <c r="B976"/>
      <c r="C976"/>
      <c r="D976"/>
      <c r="E976"/>
      <c r="F976"/>
      <c r="G976"/>
      <c r="H976"/>
      <c r="I976"/>
      <c r="J976"/>
      <c r="K976"/>
    </row>
    <row r="977" spans="1:11" ht="15">
      <c r="A977"/>
      <c r="B977"/>
      <c r="C977"/>
      <c r="D977"/>
      <c r="E977"/>
      <c r="F977"/>
      <c r="G977"/>
      <c r="H977"/>
      <c r="I977"/>
      <c r="J977"/>
      <c r="K977"/>
    </row>
    <row r="978" spans="1:11" ht="15">
      <c r="A978"/>
      <c r="B978"/>
      <c r="C978"/>
      <c r="D978"/>
      <c r="E978"/>
      <c r="F978"/>
      <c r="G978"/>
      <c r="H978"/>
      <c r="I978"/>
      <c r="J978"/>
      <c r="K978"/>
    </row>
    <row r="979" spans="1:11" ht="15">
      <c r="A979"/>
      <c r="B979"/>
      <c r="C979"/>
      <c r="D979"/>
      <c r="E979"/>
      <c r="F979"/>
      <c r="G979"/>
      <c r="H979"/>
      <c r="I979"/>
      <c r="J979"/>
      <c r="K979"/>
    </row>
    <row r="980" spans="1:11" ht="15">
      <c r="A980"/>
      <c r="B980"/>
      <c r="C980"/>
      <c r="D980"/>
      <c r="E980"/>
      <c r="F980"/>
      <c r="G980"/>
      <c r="H980"/>
      <c r="I980"/>
      <c r="J980"/>
      <c r="K980"/>
    </row>
    <row r="981" spans="1:11" ht="15">
      <c r="A981"/>
      <c r="B981"/>
      <c r="C981"/>
      <c r="D981"/>
      <c r="E981"/>
      <c r="F981"/>
      <c r="G981"/>
      <c r="H981"/>
      <c r="I981"/>
      <c r="J981"/>
      <c r="K981"/>
    </row>
    <row r="982" spans="1:11" ht="15">
      <c r="A982"/>
      <c r="B982"/>
      <c r="C982"/>
      <c r="D982"/>
      <c r="E982"/>
      <c r="F982"/>
      <c r="G982"/>
      <c r="H982"/>
      <c r="I982"/>
      <c r="J982"/>
      <c r="K982"/>
    </row>
    <row r="983" spans="1:11" ht="15">
      <c r="A983"/>
      <c r="B983"/>
      <c r="C983"/>
      <c r="D983"/>
      <c r="E983"/>
      <c r="F983"/>
      <c r="G983"/>
      <c r="H983"/>
      <c r="I983"/>
      <c r="J983"/>
      <c r="K983"/>
    </row>
    <row r="984" spans="1:11" ht="15">
      <c r="A984"/>
      <c r="B984"/>
      <c r="C984"/>
      <c r="D984"/>
      <c r="E984"/>
      <c r="F984"/>
      <c r="G984"/>
      <c r="H984"/>
      <c r="I984"/>
      <c r="J984"/>
      <c r="K984"/>
    </row>
    <row r="985" spans="1:11" ht="15">
      <c r="A985"/>
      <c r="B985"/>
      <c r="C985"/>
      <c r="D985"/>
      <c r="E985"/>
      <c r="F985"/>
      <c r="G985"/>
      <c r="H985"/>
      <c r="I985"/>
      <c r="J985"/>
      <c r="K985"/>
    </row>
    <row r="986" spans="1:11" ht="15">
      <c r="A986"/>
      <c r="B986"/>
      <c r="C986"/>
      <c r="D986"/>
      <c r="E986"/>
      <c r="F986"/>
      <c r="G986"/>
      <c r="H986"/>
      <c r="I986"/>
      <c r="J986"/>
      <c r="K986"/>
    </row>
    <row r="987" spans="1:11" ht="15">
      <c r="A987"/>
      <c r="B987"/>
      <c r="C987"/>
      <c r="D987"/>
      <c r="E987"/>
      <c r="F987"/>
      <c r="G987"/>
      <c r="H987"/>
      <c r="I987"/>
      <c r="J987"/>
      <c r="K987"/>
    </row>
    <row r="988" spans="1:11" ht="15">
      <c r="A988"/>
      <c r="B988"/>
      <c r="C988"/>
      <c r="D988"/>
      <c r="E988"/>
      <c r="F988"/>
      <c r="G988"/>
      <c r="H988"/>
      <c r="I988"/>
      <c r="J988"/>
      <c r="K988"/>
    </row>
    <row r="989" spans="1:11" ht="15">
      <c r="A989"/>
      <c r="B989"/>
      <c r="C989"/>
      <c r="D989"/>
      <c r="E989"/>
      <c r="F989"/>
      <c r="G989"/>
      <c r="H989"/>
      <c r="I989"/>
      <c r="J989"/>
      <c r="K989"/>
    </row>
    <row r="990" spans="1:11" ht="15">
      <c r="A990"/>
      <c r="B990"/>
      <c r="C990"/>
      <c r="D990"/>
      <c r="E990"/>
      <c r="F990"/>
      <c r="G990"/>
      <c r="H990"/>
      <c r="I990"/>
      <c r="J990"/>
      <c r="K990"/>
    </row>
    <row r="991" spans="1:11" ht="15">
      <c r="A991"/>
      <c r="B991"/>
      <c r="C991"/>
      <c r="D991"/>
      <c r="E991"/>
      <c r="F991"/>
      <c r="G991"/>
      <c r="H991"/>
      <c r="I991"/>
      <c r="J991"/>
      <c r="K991"/>
    </row>
    <row r="992" spans="1:11" ht="15">
      <c r="A992"/>
      <c r="B992"/>
      <c r="C992"/>
      <c r="D992"/>
      <c r="E992"/>
      <c r="F992"/>
      <c r="G992"/>
      <c r="H992"/>
      <c r="I992"/>
      <c r="J992"/>
      <c r="K992"/>
    </row>
    <row r="993" spans="1:11" ht="15">
      <c r="A993"/>
      <c r="B993"/>
      <c r="C993"/>
      <c r="D993"/>
      <c r="E993"/>
      <c r="F993"/>
      <c r="G993"/>
      <c r="H993"/>
      <c r="I993"/>
      <c r="J993"/>
      <c r="K993"/>
    </row>
    <row r="994" spans="1:11" ht="15">
      <c r="A994"/>
      <c r="B994"/>
      <c r="C994"/>
      <c r="D994"/>
      <c r="E994"/>
      <c r="F994"/>
      <c r="G994"/>
      <c r="H994"/>
      <c r="I994"/>
      <c r="J994"/>
      <c r="K994"/>
    </row>
    <row r="995" spans="1:11" ht="15">
      <c r="A995"/>
      <c r="B995"/>
      <c r="C995"/>
      <c r="D995"/>
      <c r="E995"/>
      <c r="F995"/>
      <c r="G995"/>
      <c r="H995"/>
      <c r="I995"/>
      <c r="J995"/>
      <c r="K995"/>
    </row>
    <row r="996" spans="1:11" ht="15">
      <c r="A996"/>
      <c r="B996"/>
      <c r="C996"/>
      <c r="D996"/>
      <c r="E996"/>
      <c r="F996"/>
      <c r="G996"/>
      <c r="H996"/>
      <c r="I996"/>
      <c r="J996"/>
      <c r="K996"/>
    </row>
    <row r="997" spans="1:11" ht="15">
      <c r="A997"/>
      <c r="B997"/>
      <c r="C997"/>
      <c r="D997"/>
      <c r="E997"/>
      <c r="F997"/>
      <c r="G997"/>
      <c r="H997"/>
      <c r="I997"/>
      <c r="J997"/>
      <c r="K997"/>
    </row>
    <row r="998" spans="1:11" ht="15">
      <c r="A998"/>
      <c r="B998"/>
      <c r="C998"/>
      <c r="D998"/>
      <c r="E998"/>
      <c r="F998"/>
      <c r="G998"/>
      <c r="H998"/>
      <c r="I998"/>
      <c r="J998"/>
      <c r="K998"/>
    </row>
    <row r="999" spans="1:11" ht="15">
      <c r="A999"/>
      <c r="B999"/>
      <c r="C999"/>
      <c r="D999"/>
      <c r="E999"/>
      <c r="F999"/>
      <c r="G999"/>
      <c r="H999"/>
      <c r="I999"/>
      <c r="J999"/>
      <c r="K999"/>
    </row>
    <row r="1000" spans="1:11" ht="1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5">
      <c r="A1103"/>
      <c r="B1103"/>
      <c r="C1103"/>
      <c r="D1103"/>
      <c r="E1103"/>
      <c r="F1103"/>
      <c r="G1103"/>
      <c r="H1103"/>
      <c r="I1103"/>
      <c r="J1103"/>
      <c r="K1103"/>
    </row>
    <row r="1104" spans="1:11" ht="15">
      <c r="A1104"/>
      <c r="B1104"/>
      <c r="C1104"/>
      <c r="D1104"/>
      <c r="E1104"/>
      <c r="F1104"/>
      <c r="G1104"/>
      <c r="H1104"/>
      <c r="I1104"/>
      <c r="J1104"/>
      <c r="K1104"/>
    </row>
    <row r="1105" spans="1:11" ht="15">
      <c r="A1105"/>
      <c r="B1105"/>
      <c r="C1105"/>
      <c r="D1105"/>
      <c r="E1105"/>
      <c r="F1105"/>
      <c r="G1105"/>
      <c r="H1105"/>
      <c r="I1105"/>
      <c r="J1105"/>
      <c r="K1105"/>
    </row>
    <row r="1106" spans="1:11" ht="15">
      <c r="A1106"/>
      <c r="B1106"/>
      <c r="C1106"/>
      <c r="D1106"/>
      <c r="E1106"/>
      <c r="F1106"/>
      <c r="G1106"/>
      <c r="H1106"/>
      <c r="I1106"/>
      <c r="J1106"/>
      <c r="K1106"/>
    </row>
    <row r="1107" spans="1:11" ht="15">
      <c r="A1107"/>
      <c r="B1107"/>
      <c r="C1107"/>
      <c r="D1107"/>
      <c r="E1107"/>
      <c r="F1107"/>
      <c r="G1107"/>
      <c r="H1107"/>
      <c r="I1107"/>
      <c r="J1107"/>
      <c r="K1107"/>
    </row>
    <row r="1108" spans="1:11" ht="15">
      <c r="A1108"/>
      <c r="B1108"/>
      <c r="C1108"/>
      <c r="D1108"/>
      <c r="E1108"/>
      <c r="F1108"/>
      <c r="G1108"/>
      <c r="H1108"/>
      <c r="I1108"/>
      <c r="J1108"/>
      <c r="K1108"/>
    </row>
    <row r="1109" spans="1:11" ht="15">
      <c r="A1109"/>
      <c r="B1109"/>
      <c r="C1109"/>
      <c r="D1109"/>
      <c r="E1109"/>
      <c r="F1109"/>
      <c r="G1109"/>
      <c r="H1109"/>
      <c r="I1109"/>
      <c r="J1109"/>
      <c r="K1109"/>
    </row>
    <row r="1110" spans="1:11" ht="15">
      <c r="A1110"/>
      <c r="B1110"/>
      <c r="C1110"/>
      <c r="D1110"/>
      <c r="E1110"/>
      <c r="F1110"/>
      <c r="G1110"/>
      <c r="H1110"/>
      <c r="I1110"/>
      <c r="J1110"/>
      <c r="K1110"/>
    </row>
    <row r="1111" spans="1:11" ht="15">
      <c r="A1111"/>
      <c r="B1111"/>
      <c r="C1111"/>
      <c r="D1111"/>
      <c r="E1111"/>
      <c r="F1111"/>
      <c r="G1111"/>
      <c r="H1111"/>
      <c r="I1111"/>
      <c r="J1111"/>
      <c r="K1111"/>
    </row>
    <row r="1112" spans="1:11" ht="15">
      <c r="A1112"/>
      <c r="B1112"/>
      <c r="C1112"/>
      <c r="D1112"/>
      <c r="E1112"/>
      <c r="F1112"/>
      <c r="G1112"/>
      <c r="H1112"/>
      <c r="I1112"/>
      <c r="J1112"/>
      <c r="K1112"/>
    </row>
    <row r="1113" spans="1:11" ht="15">
      <c r="A1113"/>
      <c r="B1113"/>
      <c r="C1113"/>
      <c r="D1113"/>
      <c r="E1113"/>
      <c r="F1113"/>
      <c r="G1113"/>
      <c r="H1113"/>
      <c r="I1113"/>
      <c r="J1113"/>
      <c r="K1113"/>
    </row>
    <row r="1114" spans="1:11" ht="15">
      <c r="A1114"/>
      <c r="B1114"/>
      <c r="C1114"/>
      <c r="D1114"/>
      <c r="E1114"/>
      <c r="F1114"/>
      <c r="G1114"/>
      <c r="H1114"/>
      <c r="I1114"/>
      <c r="J1114"/>
      <c r="K1114"/>
    </row>
    <row r="1115" spans="1:11" ht="15">
      <c r="A1115"/>
      <c r="B1115"/>
      <c r="C1115"/>
      <c r="D1115"/>
      <c r="E1115"/>
      <c r="F1115"/>
      <c r="G1115"/>
      <c r="H1115"/>
      <c r="I1115"/>
      <c r="J1115"/>
      <c r="K1115"/>
    </row>
    <row r="1116" spans="1:11" ht="15">
      <c r="A1116"/>
      <c r="B1116"/>
      <c r="C1116"/>
      <c r="D1116"/>
      <c r="E1116"/>
      <c r="F1116"/>
      <c r="G1116"/>
      <c r="H1116"/>
      <c r="I1116"/>
      <c r="J1116"/>
      <c r="K1116"/>
    </row>
    <row r="1117" spans="1:11" ht="15">
      <c r="A1117"/>
      <c r="B1117"/>
      <c r="C1117"/>
      <c r="D1117"/>
      <c r="E1117"/>
      <c r="F1117"/>
      <c r="G1117"/>
      <c r="H1117"/>
      <c r="I1117"/>
      <c r="J1117"/>
      <c r="K1117"/>
    </row>
    <row r="1118" spans="1:11" ht="15">
      <c r="A1118"/>
      <c r="B1118"/>
      <c r="C1118"/>
      <c r="D1118"/>
      <c r="E1118"/>
      <c r="F1118"/>
      <c r="G1118"/>
      <c r="H1118"/>
      <c r="I1118"/>
      <c r="J1118"/>
      <c r="K1118"/>
    </row>
    <row r="1119" spans="1:11" ht="15">
      <c r="A1119"/>
      <c r="B1119"/>
      <c r="C1119"/>
      <c r="D1119"/>
      <c r="E1119"/>
      <c r="F1119"/>
      <c r="G1119"/>
      <c r="H1119"/>
      <c r="I1119"/>
      <c r="J1119"/>
      <c r="K1119"/>
    </row>
    <row r="1120" spans="1:11" ht="15">
      <c r="A1120"/>
      <c r="B1120"/>
      <c r="C1120"/>
      <c r="D1120"/>
      <c r="E1120"/>
      <c r="F1120"/>
      <c r="G1120"/>
      <c r="H1120"/>
      <c r="I1120"/>
      <c r="J1120"/>
      <c r="K1120"/>
    </row>
    <row r="1121" spans="1:11" ht="15">
      <c r="A1121"/>
      <c r="B1121"/>
      <c r="C1121"/>
      <c r="D1121"/>
      <c r="E1121"/>
      <c r="F1121"/>
      <c r="G1121"/>
      <c r="H1121"/>
      <c r="I1121"/>
      <c r="J1121"/>
      <c r="K1121"/>
    </row>
    <row r="1122" spans="1:11" ht="15">
      <c r="A1122"/>
      <c r="B1122"/>
      <c r="C1122"/>
      <c r="D1122"/>
      <c r="E1122"/>
      <c r="F1122"/>
      <c r="G1122"/>
      <c r="H1122"/>
      <c r="I1122"/>
      <c r="J1122"/>
      <c r="K1122"/>
    </row>
    <row r="1123" spans="1:11" ht="15">
      <c r="A1123"/>
      <c r="B1123"/>
      <c r="C1123"/>
      <c r="D1123"/>
      <c r="E1123"/>
      <c r="F1123"/>
      <c r="G1123"/>
      <c r="H1123"/>
      <c r="I1123"/>
      <c r="J1123"/>
      <c r="K1123"/>
    </row>
    <row r="1124" spans="1:11" ht="15">
      <c r="A1124"/>
      <c r="B1124"/>
      <c r="C1124"/>
      <c r="D1124"/>
      <c r="E1124"/>
      <c r="F1124"/>
      <c r="G1124"/>
      <c r="H1124"/>
      <c r="I1124"/>
      <c r="J1124"/>
      <c r="K1124"/>
    </row>
    <row r="1125" spans="1:11" ht="15">
      <c r="A1125"/>
      <c r="B1125"/>
      <c r="C1125"/>
      <c r="D1125"/>
      <c r="E1125"/>
      <c r="F1125"/>
      <c r="G1125"/>
      <c r="H1125"/>
      <c r="I1125"/>
      <c r="J1125"/>
      <c r="K1125"/>
    </row>
    <row r="1126" spans="1:11" ht="15">
      <c r="A1126"/>
      <c r="B1126"/>
      <c r="C1126"/>
      <c r="D1126"/>
      <c r="E1126"/>
      <c r="F1126"/>
      <c r="G1126"/>
      <c r="H1126"/>
      <c r="I1126"/>
      <c r="J1126"/>
      <c r="K1126"/>
    </row>
    <row r="1127" spans="1:11" ht="15">
      <c r="A1127"/>
      <c r="B1127"/>
      <c r="C1127"/>
      <c r="D1127"/>
      <c r="E1127"/>
      <c r="F1127"/>
      <c r="G1127"/>
      <c r="H1127"/>
      <c r="I1127"/>
      <c r="J1127"/>
      <c r="K1127"/>
    </row>
    <row r="1128" spans="1:11" ht="15">
      <c r="A1128"/>
      <c r="B1128"/>
      <c r="C1128"/>
      <c r="D1128"/>
      <c r="E1128"/>
      <c r="F1128"/>
      <c r="G1128"/>
      <c r="H1128"/>
      <c r="I1128"/>
      <c r="J1128"/>
      <c r="K1128"/>
    </row>
    <row r="1129" spans="1:11" ht="15">
      <c r="A1129"/>
      <c r="B1129"/>
      <c r="C1129"/>
      <c r="D1129"/>
      <c r="E1129"/>
      <c r="F1129"/>
      <c r="G1129"/>
      <c r="H1129"/>
      <c r="I1129"/>
      <c r="J1129"/>
      <c r="K1129"/>
    </row>
    <row r="1130" spans="1:11" ht="15">
      <c r="A1130"/>
      <c r="B1130"/>
      <c r="C1130"/>
      <c r="D1130"/>
      <c r="E1130"/>
      <c r="F1130"/>
      <c r="G1130"/>
      <c r="H1130"/>
      <c r="I1130"/>
      <c r="J1130"/>
      <c r="K1130"/>
    </row>
    <row r="1131" spans="1:11" ht="15">
      <c r="A1131"/>
      <c r="B1131"/>
      <c r="C1131"/>
      <c r="D1131"/>
      <c r="E1131"/>
      <c r="F1131"/>
      <c r="G1131"/>
      <c r="H1131"/>
      <c r="I1131"/>
      <c r="J1131"/>
      <c r="K1131"/>
    </row>
    <row r="1132" spans="1:11" ht="15">
      <c r="A1132"/>
      <c r="B1132"/>
      <c r="C1132"/>
      <c r="D1132"/>
      <c r="E1132"/>
      <c r="F1132"/>
      <c r="G1132"/>
      <c r="H1132"/>
      <c r="I1132"/>
      <c r="J1132"/>
      <c r="K1132"/>
    </row>
    <row r="1133" spans="1:11" ht="15">
      <c r="A1133"/>
      <c r="B1133"/>
      <c r="C1133"/>
      <c r="D1133"/>
      <c r="E1133"/>
      <c r="F1133"/>
      <c r="G1133"/>
      <c r="H1133"/>
      <c r="I1133"/>
      <c r="J1133"/>
      <c r="K1133"/>
    </row>
    <row r="1134" spans="1:11" ht="15">
      <c r="A1134"/>
      <c r="B1134"/>
      <c r="C1134"/>
      <c r="D1134"/>
      <c r="E1134"/>
      <c r="F1134"/>
      <c r="G1134"/>
      <c r="H1134"/>
      <c r="I1134"/>
      <c r="J1134"/>
      <c r="K1134"/>
    </row>
    <row r="1135" spans="1:11" ht="15">
      <c r="A1135"/>
      <c r="B1135"/>
      <c r="C1135"/>
      <c r="D1135"/>
      <c r="E1135"/>
      <c r="F1135"/>
      <c r="G1135"/>
      <c r="H1135"/>
      <c r="I1135"/>
      <c r="J1135"/>
      <c r="K1135"/>
    </row>
    <row r="1136" spans="1:11" ht="15">
      <c r="A1136"/>
      <c r="B1136"/>
      <c r="C1136"/>
      <c r="D1136"/>
      <c r="E1136"/>
      <c r="F1136"/>
      <c r="G1136"/>
      <c r="H1136"/>
      <c r="I1136"/>
      <c r="J1136"/>
      <c r="K1136"/>
    </row>
    <row r="1137" spans="1:11" ht="15">
      <c r="A1137"/>
      <c r="B1137"/>
      <c r="C1137"/>
      <c r="D1137"/>
      <c r="E1137"/>
      <c r="F1137"/>
      <c r="G1137"/>
      <c r="H1137"/>
      <c r="I1137"/>
      <c r="J1137"/>
      <c r="K1137"/>
    </row>
    <row r="1138" spans="1:11" ht="15">
      <c r="A1138"/>
      <c r="B1138"/>
      <c r="C1138"/>
      <c r="D1138"/>
      <c r="E1138"/>
      <c r="F1138"/>
      <c r="G1138"/>
      <c r="H1138"/>
      <c r="I1138"/>
      <c r="J1138"/>
      <c r="K1138"/>
    </row>
    <row r="1139" spans="1:11" ht="15">
      <c r="A1139"/>
      <c r="B1139"/>
      <c r="C1139"/>
      <c r="D1139"/>
      <c r="E1139"/>
      <c r="F1139"/>
      <c r="G1139"/>
      <c r="H1139"/>
      <c r="I1139"/>
      <c r="J1139"/>
      <c r="K1139"/>
    </row>
    <row r="1140" spans="1:11" ht="15">
      <c r="A1140"/>
      <c r="B1140"/>
      <c r="C1140"/>
      <c r="D1140"/>
      <c r="E1140"/>
      <c r="F1140"/>
      <c r="G1140"/>
      <c r="H1140"/>
      <c r="I1140"/>
      <c r="J1140"/>
      <c r="K1140"/>
    </row>
    <row r="1141" spans="1:11" ht="15">
      <c r="A1141"/>
      <c r="B1141"/>
      <c r="C1141"/>
      <c r="D1141"/>
      <c r="E1141"/>
      <c r="F1141"/>
      <c r="G1141"/>
      <c r="H1141"/>
      <c r="I1141"/>
      <c r="J1141"/>
      <c r="K1141"/>
    </row>
    <row r="1142" spans="1:11" ht="15">
      <c r="A1142"/>
      <c r="B1142"/>
      <c r="C1142"/>
      <c r="D1142"/>
      <c r="E1142"/>
      <c r="F1142"/>
      <c r="G1142"/>
      <c r="H1142"/>
      <c r="I1142"/>
      <c r="J1142"/>
      <c r="K1142"/>
    </row>
    <row r="1143" spans="1:11" ht="15">
      <c r="A1143"/>
      <c r="B1143"/>
      <c r="C1143"/>
      <c r="D1143"/>
      <c r="E1143"/>
      <c r="F1143"/>
      <c r="G1143"/>
      <c r="H1143"/>
      <c r="I1143"/>
      <c r="J1143"/>
      <c r="K1143"/>
    </row>
    <row r="1144" spans="1:11" ht="15">
      <c r="A1144"/>
      <c r="B1144"/>
      <c r="C1144"/>
      <c r="D1144"/>
      <c r="E1144"/>
      <c r="F1144"/>
      <c r="G1144"/>
      <c r="H1144"/>
      <c r="I1144"/>
      <c r="J1144"/>
      <c r="K1144"/>
    </row>
    <row r="1145" spans="1:11" ht="15">
      <c r="A1145"/>
      <c r="B1145"/>
      <c r="C1145"/>
      <c r="D1145"/>
      <c r="E1145"/>
      <c r="F1145"/>
      <c r="G1145"/>
      <c r="H1145"/>
      <c r="I1145"/>
      <c r="J1145"/>
      <c r="K1145"/>
    </row>
    <row r="1146" spans="1:11" ht="15">
      <c r="A1146"/>
      <c r="B1146"/>
      <c r="C1146"/>
      <c r="D1146"/>
      <c r="E1146"/>
      <c r="F1146"/>
      <c r="G1146"/>
      <c r="H1146"/>
      <c r="I1146"/>
      <c r="J1146"/>
      <c r="K1146"/>
    </row>
    <row r="1147" spans="1:11" ht="15">
      <c r="A1147"/>
      <c r="B1147"/>
      <c r="C1147"/>
      <c r="D1147"/>
      <c r="E1147"/>
      <c r="F1147"/>
      <c r="G1147"/>
      <c r="H1147"/>
      <c r="I1147"/>
      <c r="J1147"/>
      <c r="K1147"/>
    </row>
    <row r="1148" spans="1:11" ht="15">
      <c r="A1148"/>
      <c r="B1148"/>
      <c r="C1148"/>
      <c r="D1148"/>
      <c r="E1148"/>
      <c r="F1148"/>
      <c r="G1148"/>
      <c r="H1148"/>
      <c r="I1148"/>
      <c r="J1148"/>
      <c r="K1148"/>
    </row>
    <row r="1149" spans="1:11" ht="15">
      <c r="A1149"/>
      <c r="B1149"/>
      <c r="C1149"/>
      <c r="D1149"/>
      <c r="E1149"/>
      <c r="F1149"/>
      <c r="G1149"/>
      <c r="H1149"/>
      <c r="I1149"/>
      <c r="J1149"/>
      <c r="K1149"/>
    </row>
    <row r="1150" spans="1:11" ht="15">
      <c r="A1150"/>
      <c r="B1150"/>
      <c r="C1150"/>
      <c r="D1150"/>
      <c r="E1150"/>
      <c r="F1150"/>
      <c r="G1150"/>
      <c r="H1150"/>
      <c r="I1150"/>
      <c r="J1150"/>
      <c r="K1150"/>
    </row>
    <row r="1151" spans="1:11" ht="15">
      <c r="A1151"/>
      <c r="B1151"/>
      <c r="C1151"/>
      <c r="D1151"/>
      <c r="E1151"/>
      <c r="F1151"/>
      <c r="G1151"/>
      <c r="H1151"/>
      <c r="I1151"/>
      <c r="J1151"/>
      <c r="K1151"/>
    </row>
    <row r="1152" spans="1:11" ht="15">
      <c r="A1152"/>
      <c r="B1152"/>
      <c r="C1152"/>
      <c r="D1152"/>
      <c r="E1152"/>
      <c r="F1152"/>
      <c r="G1152"/>
      <c r="H1152"/>
      <c r="I1152"/>
      <c r="J1152"/>
      <c r="K1152"/>
    </row>
    <row r="1153" spans="1:11" ht="15">
      <c r="A1153"/>
      <c r="B1153"/>
      <c r="C1153"/>
      <c r="D1153"/>
      <c r="E1153"/>
      <c r="F1153"/>
      <c r="G1153"/>
      <c r="H1153"/>
      <c r="I1153"/>
      <c r="J1153"/>
      <c r="K1153"/>
    </row>
    <row r="1154" spans="1:11" ht="15">
      <c r="A1154"/>
      <c r="B1154"/>
      <c r="C1154"/>
      <c r="D1154"/>
      <c r="E1154"/>
      <c r="F1154"/>
      <c r="G1154"/>
      <c r="H1154"/>
      <c r="I1154"/>
      <c r="J1154"/>
      <c r="K1154"/>
    </row>
    <row r="1155" spans="1:11" ht="15">
      <c r="A1155"/>
      <c r="B1155"/>
      <c r="C1155"/>
      <c r="D1155"/>
      <c r="E1155"/>
      <c r="F1155"/>
      <c r="G1155"/>
      <c r="H1155"/>
      <c r="I1155"/>
      <c r="J1155"/>
      <c r="K1155"/>
    </row>
    <row r="1156" spans="1:11" ht="15">
      <c r="A1156"/>
      <c r="B1156"/>
      <c r="C1156"/>
      <c r="D1156"/>
      <c r="E1156"/>
      <c r="F1156"/>
      <c r="G1156"/>
      <c r="H1156"/>
      <c r="I1156"/>
      <c r="J1156"/>
      <c r="K1156"/>
    </row>
    <row r="1157" spans="1:11" ht="15">
      <c r="A1157"/>
      <c r="B1157"/>
      <c r="C1157"/>
      <c r="D1157"/>
      <c r="E1157"/>
      <c r="F1157"/>
      <c r="G1157"/>
      <c r="H1157"/>
      <c r="I1157"/>
      <c r="J1157"/>
      <c r="K1157"/>
    </row>
    <row r="1158" spans="1:11" ht="15">
      <c r="A1158"/>
      <c r="B1158"/>
      <c r="C1158"/>
      <c r="D1158"/>
      <c r="E1158"/>
      <c r="F1158"/>
      <c r="G1158"/>
      <c r="H1158"/>
      <c r="I1158"/>
      <c r="J1158"/>
      <c r="K1158"/>
    </row>
    <row r="1159" spans="1:11" ht="15">
      <c r="A1159"/>
      <c r="B1159"/>
      <c r="C1159"/>
      <c r="D1159"/>
      <c r="E1159"/>
      <c r="F1159"/>
      <c r="G1159"/>
      <c r="H1159"/>
      <c r="I1159"/>
      <c r="J1159"/>
      <c r="K1159"/>
    </row>
    <row r="1160" spans="1:11" ht="15">
      <c r="A1160"/>
      <c r="B1160"/>
      <c r="C1160"/>
      <c r="D1160"/>
      <c r="E1160"/>
      <c r="F1160"/>
      <c r="G1160"/>
      <c r="H1160"/>
      <c r="I1160"/>
      <c r="J1160"/>
      <c r="K1160"/>
    </row>
    <row r="1161" spans="1:11" ht="15">
      <c r="A1161"/>
      <c r="B1161"/>
      <c r="C1161"/>
      <c r="D1161"/>
      <c r="E1161"/>
      <c r="F1161"/>
      <c r="G1161"/>
      <c r="H1161"/>
      <c r="I1161"/>
      <c r="J1161"/>
      <c r="K1161"/>
    </row>
    <row r="1162" spans="1:11" ht="15">
      <c r="A1162"/>
      <c r="B1162"/>
      <c r="C1162"/>
      <c r="D1162"/>
      <c r="E1162"/>
      <c r="F1162"/>
      <c r="G1162"/>
      <c r="H1162"/>
      <c r="I1162"/>
      <c r="J1162"/>
      <c r="K1162"/>
    </row>
    <row r="1163" spans="1:11" ht="15">
      <c r="A1163"/>
      <c r="B1163"/>
      <c r="C1163"/>
      <c r="D1163"/>
      <c r="E1163"/>
      <c r="F1163"/>
      <c r="G1163"/>
      <c r="H1163"/>
      <c r="I1163"/>
      <c r="J1163"/>
      <c r="K1163"/>
    </row>
    <row r="1164" spans="1:11" ht="15">
      <c r="A1164"/>
      <c r="B1164"/>
      <c r="C1164"/>
      <c r="D1164"/>
      <c r="E1164"/>
      <c r="F1164"/>
      <c r="G1164"/>
      <c r="H1164"/>
      <c r="I1164"/>
      <c r="J1164"/>
      <c r="K1164"/>
    </row>
    <row r="1165" spans="1:11" ht="15">
      <c r="A1165"/>
      <c r="B1165"/>
      <c r="C1165"/>
      <c r="D1165"/>
      <c r="E1165"/>
      <c r="F1165"/>
      <c r="G1165"/>
      <c r="H1165"/>
      <c r="I1165"/>
      <c r="J1165"/>
      <c r="K1165"/>
    </row>
    <row r="1166" spans="1:11" ht="15">
      <c r="A1166"/>
      <c r="B1166"/>
      <c r="C1166"/>
      <c r="D1166"/>
      <c r="E1166"/>
      <c r="F1166"/>
      <c r="G1166"/>
      <c r="H1166"/>
      <c r="I1166"/>
      <c r="J1166"/>
      <c r="K1166"/>
    </row>
    <row r="1167" spans="1:11" ht="15">
      <c r="A1167"/>
      <c r="B1167"/>
      <c r="C1167"/>
      <c r="D1167"/>
      <c r="E1167"/>
      <c r="F1167"/>
      <c r="G1167"/>
      <c r="H1167"/>
      <c r="I1167"/>
      <c r="J1167"/>
      <c r="K1167"/>
    </row>
    <row r="1168" spans="1:11" ht="15">
      <c r="A1168"/>
      <c r="B1168"/>
      <c r="C1168"/>
      <c r="D1168"/>
      <c r="E1168"/>
      <c r="F1168"/>
      <c r="G1168"/>
      <c r="H1168"/>
      <c r="I1168"/>
      <c r="J1168"/>
      <c r="K1168"/>
    </row>
    <row r="1169" spans="1:11" ht="15">
      <c r="A1169"/>
      <c r="B1169"/>
      <c r="C1169"/>
      <c r="D1169"/>
      <c r="E1169"/>
      <c r="F1169"/>
      <c r="G1169"/>
      <c r="H1169"/>
      <c r="I1169"/>
      <c r="J1169"/>
      <c r="K1169"/>
    </row>
    <row r="1170" spans="1:11" ht="15">
      <c r="A1170"/>
      <c r="B1170"/>
      <c r="C1170"/>
      <c r="D1170"/>
      <c r="E1170"/>
      <c r="F1170"/>
      <c r="G1170"/>
      <c r="H1170"/>
      <c r="I1170"/>
      <c r="J1170"/>
      <c r="K1170"/>
    </row>
    <row r="1171" spans="1:11" ht="15">
      <c r="A1171"/>
      <c r="B1171"/>
      <c r="C1171"/>
      <c r="D1171"/>
      <c r="E1171"/>
      <c r="F1171"/>
      <c r="G1171"/>
      <c r="H1171"/>
      <c r="I1171"/>
      <c r="J1171"/>
      <c r="K1171"/>
    </row>
    <row r="1172" spans="1:11" ht="15">
      <c r="A1172"/>
      <c r="B1172"/>
      <c r="C1172"/>
      <c r="D1172"/>
      <c r="E1172"/>
      <c r="F1172"/>
      <c r="G1172"/>
      <c r="H1172"/>
      <c r="I1172"/>
      <c r="J1172"/>
      <c r="K1172"/>
    </row>
    <row r="1173" spans="1:11" ht="15">
      <c r="A1173"/>
      <c r="B1173"/>
      <c r="C1173"/>
      <c r="D1173"/>
      <c r="E1173"/>
      <c r="F1173"/>
      <c r="G1173"/>
      <c r="H1173"/>
      <c r="I1173"/>
      <c r="J1173"/>
      <c r="K1173"/>
    </row>
    <row r="1174" spans="1:11" ht="15">
      <c r="A1174"/>
      <c r="B1174"/>
      <c r="C1174"/>
      <c r="D1174"/>
      <c r="E1174"/>
      <c r="F1174"/>
      <c r="G1174"/>
      <c r="H1174"/>
      <c r="I1174"/>
      <c r="J1174"/>
      <c r="K1174"/>
    </row>
    <row r="1175" spans="1:11" ht="15">
      <c r="A1175"/>
      <c r="B1175"/>
      <c r="C1175"/>
      <c r="D1175"/>
      <c r="E1175"/>
      <c r="F1175"/>
      <c r="G1175"/>
      <c r="H1175"/>
      <c r="I1175"/>
      <c r="J1175"/>
      <c r="K1175"/>
    </row>
    <row r="1176" spans="1:11" ht="15">
      <c r="A1176"/>
      <c r="B1176"/>
      <c r="C1176"/>
      <c r="D1176"/>
      <c r="E1176"/>
      <c r="F1176"/>
      <c r="G1176"/>
      <c r="H1176"/>
      <c r="I1176"/>
      <c r="J1176"/>
      <c r="K1176"/>
    </row>
    <row r="1177" spans="1:11" ht="15">
      <c r="A1177"/>
      <c r="B1177"/>
      <c r="C1177"/>
      <c r="D1177"/>
      <c r="E1177"/>
      <c r="F1177"/>
      <c r="G1177"/>
      <c r="H1177"/>
      <c r="I1177"/>
      <c r="J1177"/>
      <c r="K1177"/>
    </row>
    <row r="1178" spans="1:11" ht="15">
      <c r="A1178"/>
      <c r="B1178"/>
      <c r="C1178"/>
      <c r="D1178"/>
      <c r="E1178"/>
      <c r="F1178"/>
      <c r="G1178"/>
      <c r="H1178"/>
      <c r="I1178"/>
      <c r="J1178"/>
      <c r="K1178"/>
    </row>
    <row r="1179" spans="1:11" ht="15">
      <c r="A1179"/>
      <c r="B1179"/>
      <c r="C1179"/>
      <c r="D1179"/>
      <c r="E1179"/>
      <c r="F1179"/>
      <c r="G1179"/>
      <c r="H1179"/>
      <c r="I1179"/>
      <c r="J1179"/>
      <c r="K1179"/>
    </row>
    <row r="1180" spans="1:11" ht="15">
      <c r="A1180"/>
      <c r="B1180"/>
      <c r="C1180"/>
      <c r="D1180"/>
      <c r="E1180"/>
      <c r="F1180"/>
      <c r="G1180"/>
      <c r="H1180"/>
      <c r="I1180"/>
      <c r="J1180"/>
      <c r="K1180"/>
    </row>
    <row r="1181" spans="1:11" ht="15">
      <c r="A1181"/>
      <c r="B1181"/>
      <c r="C1181"/>
      <c r="D1181"/>
      <c r="E1181"/>
      <c r="F1181"/>
      <c r="G1181"/>
      <c r="H1181"/>
      <c r="I1181"/>
      <c r="J1181"/>
      <c r="K1181"/>
    </row>
    <row r="1182" spans="1:11" ht="15">
      <c r="A1182"/>
      <c r="B1182"/>
      <c r="C1182"/>
      <c r="D1182"/>
      <c r="E1182"/>
      <c r="F1182"/>
      <c r="G1182"/>
      <c r="H1182"/>
      <c r="I1182"/>
      <c r="J1182"/>
      <c r="K1182"/>
    </row>
    <row r="1183" spans="1:11" ht="15">
      <c r="A1183"/>
      <c r="B1183"/>
      <c r="C1183"/>
      <c r="D1183"/>
      <c r="E1183"/>
      <c r="F1183"/>
      <c r="G1183"/>
      <c r="H1183"/>
      <c r="I1183"/>
      <c r="J1183"/>
      <c r="K1183"/>
    </row>
    <row r="1184" spans="1:11" ht="15">
      <c r="A1184"/>
      <c r="B1184"/>
      <c r="C1184"/>
      <c r="D1184"/>
      <c r="E1184"/>
      <c r="F1184"/>
      <c r="G1184"/>
      <c r="H1184"/>
      <c r="I1184"/>
      <c r="J1184"/>
      <c r="K1184"/>
    </row>
    <row r="1185" spans="1:11" ht="15">
      <c r="A1185"/>
      <c r="B1185"/>
      <c r="C1185"/>
      <c r="D1185"/>
      <c r="E1185"/>
      <c r="F1185"/>
      <c r="G1185"/>
      <c r="H1185"/>
      <c r="I1185"/>
      <c r="J1185"/>
      <c r="K1185"/>
    </row>
    <row r="1186" spans="1:11" ht="15">
      <c r="A1186"/>
      <c r="B1186"/>
      <c r="C1186"/>
      <c r="D1186"/>
      <c r="E1186"/>
      <c r="F1186"/>
      <c r="G1186"/>
      <c r="H1186"/>
      <c r="I1186"/>
      <c r="J1186"/>
      <c r="K1186"/>
    </row>
    <row r="1187" spans="1:11" ht="15">
      <c r="A1187"/>
      <c r="B1187"/>
      <c r="C1187"/>
      <c r="D1187"/>
      <c r="E1187"/>
      <c r="F1187"/>
      <c r="G1187"/>
      <c r="H1187"/>
      <c r="I1187"/>
      <c r="J1187"/>
      <c r="K1187"/>
    </row>
    <row r="1188" spans="1:11" ht="15">
      <c r="A1188"/>
      <c r="B1188"/>
      <c r="C1188"/>
      <c r="D1188"/>
      <c r="E1188"/>
      <c r="F1188"/>
      <c r="G1188"/>
      <c r="H1188"/>
      <c r="I1188"/>
      <c r="J1188"/>
      <c r="K1188"/>
    </row>
    <row r="1189" spans="1:11" ht="15">
      <c r="A1189"/>
      <c r="B1189"/>
      <c r="C1189"/>
      <c r="D1189"/>
      <c r="E1189"/>
      <c r="F1189"/>
      <c r="G1189"/>
      <c r="H1189"/>
      <c r="I1189"/>
      <c r="J1189"/>
      <c r="K1189"/>
    </row>
    <row r="1190" spans="1:11" ht="15">
      <c r="A1190"/>
      <c r="B1190"/>
      <c r="C1190"/>
      <c r="D1190"/>
      <c r="E1190"/>
      <c r="F1190"/>
      <c r="G1190"/>
      <c r="H1190"/>
      <c r="I1190"/>
      <c r="J1190"/>
      <c r="K1190"/>
    </row>
    <row r="1191" spans="1:11" ht="15">
      <c r="A1191"/>
      <c r="B1191"/>
      <c r="C1191"/>
      <c r="D1191"/>
      <c r="E1191"/>
      <c r="F1191"/>
      <c r="G1191"/>
      <c r="H1191"/>
      <c r="I1191"/>
      <c r="J1191"/>
      <c r="K1191"/>
    </row>
    <row r="1192" spans="1:11" ht="15">
      <c r="A1192"/>
      <c r="B1192"/>
      <c r="C1192"/>
      <c r="D1192"/>
      <c r="E1192"/>
      <c r="F1192"/>
      <c r="G1192"/>
      <c r="H1192"/>
      <c r="I1192"/>
      <c r="J1192"/>
      <c r="K1192"/>
    </row>
    <row r="1193" spans="1:11" ht="15">
      <c r="A1193"/>
      <c r="B1193"/>
      <c r="C1193"/>
      <c r="D1193"/>
      <c r="E1193"/>
      <c r="F1193"/>
      <c r="G1193"/>
      <c r="H1193"/>
      <c r="I1193"/>
      <c r="J1193"/>
      <c r="K1193"/>
    </row>
    <row r="1194" spans="1:11" ht="15">
      <c r="A1194"/>
      <c r="B1194"/>
      <c r="C1194"/>
      <c r="D1194"/>
      <c r="E1194"/>
      <c r="F1194"/>
      <c r="G1194"/>
      <c r="H1194"/>
      <c r="I1194"/>
      <c r="J1194"/>
      <c r="K1194"/>
    </row>
    <row r="1195" spans="1:11" ht="15">
      <c r="A1195"/>
      <c r="B1195"/>
      <c r="C1195"/>
      <c r="D1195"/>
      <c r="E1195"/>
      <c r="F1195"/>
      <c r="G1195"/>
      <c r="H1195"/>
      <c r="I1195"/>
      <c r="J1195"/>
      <c r="K1195"/>
    </row>
    <row r="1196" spans="1:11" ht="15">
      <c r="A1196"/>
      <c r="B1196"/>
      <c r="C1196"/>
      <c r="D1196"/>
      <c r="E1196"/>
      <c r="F1196"/>
      <c r="G1196"/>
      <c r="H1196"/>
      <c r="I1196"/>
      <c r="J1196"/>
      <c r="K1196"/>
    </row>
    <row r="1197" spans="1:11" ht="15">
      <c r="A1197"/>
      <c r="B1197"/>
      <c r="C1197"/>
      <c r="D1197"/>
      <c r="E1197"/>
      <c r="F1197"/>
      <c r="G1197"/>
      <c r="H1197"/>
      <c r="I1197"/>
      <c r="J1197"/>
      <c r="K1197"/>
    </row>
    <row r="1198" spans="1:11" ht="15">
      <c r="A1198"/>
      <c r="B1198"/>
      <c r="C1198"/>
      <c r="D1198"/>
      <c r="E1198"/>
      <c r="F1198"/>
      <c r="G1198"/>
      <c r="H1198"/>
      <c r="I1198"/>
      <c r="J1198"/>
      <c r="K1198"/>
    </row>
    <row r="1199" spans="1:11" ht="15">
      <c r="A1199"/>
      <c r="B1199"/>
      <c r="C1199"/>
      <c r="D1199"/>
      <c r="E1199"/>
      <c r="F1199"/>
      <c r="G1199"/>
      <c r="H1199"/>
      <c r="I1199"/>
      <c r="J1199"/>
      <c r="K1199"/>
    </row>
    <row r="1200" spans="1:11" ht="15">
      <c r="A1200"/>
      <c r="B1200"/>
      <c r="C1200"/>
      <c r="D1200"/>
      <c r="E1200"/>
      <c r="F1200"/>
      <c r="G1200"/>
      <c r="H1200"/>
      <c r="I1200"/>
      <c r="J1200"/>
      <c r="K1200"/>
    </row>
    <row r="1201" spans="1:11" ht="15">
      <c r="A1201"/>
      <c r="B1201"/>
      <c r="C1201"/>
      <c r="D1201"/>
      <c r="E1201"/>
      <c r="F1201"/>
      <c r="G1201"/>
      <c r="H1201"/>
      <c r="I1201"/>
      <c r="J1201"/>
      <c r="K1201"/>
    </row>
    <row r="1202" spans="1:11" ht="15">
      <c r="A1202"/>
      <c r="B1202"/>
      <c r="C1202"/>
      <c r="D1202"/>
      <c r="E1202"/>
      <c r="F1202"/>
      <c r="G1202"/>
      <c r="H1202"/>
      <c r="I1202"/>
      <c r="J1202"/>
      <c r="K1202"/>
    </row>
    <row r="1203" spans="1:11" ht="15">
      <c r="A1203"/>
      <c r="B1203"/>
      <c r="C1203"/>
      <c r="D1203"/>
      <c r="E1203"/>
      <c r="F1203"/>
      <c r="G1203"/>
      <c r="H1203"/>
      <c r="I1203"/>
      <c r="J1203"/>
      <c r="K1203"/>
    </row>
    <row r="1204" spans="1:11" ht="15">
      <c r="A1204"/>
      <c r="B1204"/>
      <c r="C1204"/>
      <c r="D1204"/>
      <c r="E1204"/>
      <c r="F1204"/>
      <c r="G1204"/>
      <c r="H1204"/>
      <c r="I1204"/>
      <c r="J1204"/>
      <c r="K1204"/>
    </row>
    <row r="1205" spans="1:11" ht="15">
      <c r="A1205"/>
      <c r="B1205"/>
      <c r="C1205"/>
      <c r="D1205"/>
      <c r="E1205"/>
      <c r="F1205"/>
      <c r="G1205"/>
      <c r="H1205"/>
      <c r="I1205"/>
      <c r="J1205"/>
      <c r="K1205"/>
    </row>
    <row r="1206" spans="1:11" ht="15">
      <c r="A1206"/>
      <c r="B1206"/>
      <c r="C1206"/>
      <c r="D1206"/>
      <c r="E1206"/>
      <c r="F1206"/>
      <c r="G1206"/>
      <c r="H1206"/>
      <c r="I1206"/>
      <c r="J1206"/>
      <c r="K1206"/>
    </row>
    <row r="1207" spans="1:11" ht="15">
      <c r="A1207"/>
      <c r="B1207"/>
      <c r="C1207"/>
      <c r="D1207"/>
      <c r="E1207"/>
      <c r="F1207"/>
      <c r="G1207"/>
      <c r="H1207"/>
      <c r="I1207"/>
      <c r="J1207"/>
      <c r="K1207"/>
    </row>
    <row r="1208" spans="1:11" ht="15">
      <c r="A1208"/>
      <c r="B1208"/>
      <c r="C1208"/>
      <c r="D1208"/>
      <c r="E1208"/>
      <c r="F1208"/>
      <c r="G1208"/>
      <c r="H1208"/>
      <c r="I1208"/>
      <c r="J1208"/>
      <c r="K1208"/>
    </row>
    <row r="1209" spans="1:11" ht="15">
      <c r="A1209"/>
      <c r="B1209"/>
      <c r="C1209"/>
      <c r="D1209"/>
      <c r="E1209"/>
      <c r="F1209"/>
      <c r="G1209"/>
      <c r="H1209"/>
      <c r="I1209"/>
      <c r="J1209"/>
      <c r="K1209"/>
    </row>
    <row r="1210" spans="1:11" ht="15">
      <c r="A1210"/>
      <c r="B1210"/>
      <c r="C1210"/>
      <c r="D1210"/>
      <c r="E1210"/>
      <c r="F1210"/>
      <c r="G1210"/>
      <c r="H1210"/>
      <c r="I1210"/>
      <c r="J1210"/>
      <c r="K1210"/>
    </row>
    <row r="1211" spans="1:11" ht="15">
      <c r="A1211"/>
      <c r="B1211"/>
      <c r="C1211"/>
      <c r="D1211"/>
      <c r="E1211"/>
      <c r="F1211"/>
      <c r="G1211"/>
      <c r="H1211"/>
      <c r="I1211"/>
      <c r="J1211"/>
      <c r="K1211"/>
    </row>
    <row r="1212" spans="1:11" ht="15">
      <c r="A1212"/>
      <c r="B1212"/>
      <c r="C1212"/>
      <c r="D1212"/>
      <c r="E1212"/>
      <c r="F1212"/>
      <c r="G1212"/>
      <c r="H1212"/>
      <c r="I1212"/>
      <c r="J1212"/>
      <c r="K1212"/>
    </row>
    <row r="1213" spans="1:11" ht="15">
      <c r="A1213"/>
      <c r="B1213"/>
      <c r="C1213"/>
      <c r="D1213"/>
      <c r="E1213"/>
      <c r="F1213"/>
      <c r="G1213"/>
      <c r="H1213"/>
      <c r="I1213"/>
      <c r="J1213"/>
      <c r="K1213"/>
    </row>
    <row r="1214" spans="1:11" ht="15">
      <c r="A1214"/>
      <c r="B1214"/>
      <c r="C1214"/>
      <c r="D1214"/>
      <c r="E1214"/>
      <c r="F1214"/>
      <c r="G1214"/>
      <c r="H1214"/>
      <c r="I1214"/>
      <c r="J1214"/>
      <c r="K1214"/>
    </row>
    <row r="1215" spans="1:11" ht="15">
      <c r="A1215"/>
      <c r="B1215"/>
      <c r="C1215"/>
      <c r="D1215"/>
      <c r="E1215"/>
      <c r="F1215"/>
      <c r="G1215"/>
      <c r="H1215"/>
      <c r="I1215"/>
      <c r="J1215"/>
      <c r="K1215"/>
    </row>
    <row r="1216" spans="1:11" ht="15">
      <c r="A1216"/>
      <c r="B1216"/>
      <c r="C1216"/>
      <c r="D1216"/>
      <c r="E1216"/>
      <c r="F1216"/>
      <c r="G1216"/>
      <c r="H1216"/>
      <c r="I1216"/>
      <c r="J1216"/>
      <c r="K1216"/>
    </row>
    <row r="1217" spans="1:11" ht="15">
      <c r="A1217"/>
      <c r="B1217"/>
      <c r="C1217"/>
      <c r="D1217"/>
      <c r="E1217"/>
      <c r="F1217"/>
      <c r="G1217"/>
      <c r="H1217"/>
      <c r="I1217"/>
      <c r="J1217"/>
      <c r="K1217"/>
    </row>
    <row r="1218" spans="1:11" ht="15">
      <c r="A1218"/>
      <c r="B1218"/>
      <c r="C1218"/>
      <c r="D1218"/>
      <c r="E1218"/>
      <c r="F1218"/>
      <c r="G1218"/>
      <c r="H1218"/>
      <c r="I1218"/>
      <c r="J1218"/>
      <c r="K1218"/>
    </row>
    <row r="1219" spans="1:11" ht="15">
      <c r="A1219"/>
      <c r="B1219"/>
      <c r="C1219"/>
      <c r="D1219"/>
      <c r="E1219"/>
      <c r="F1219"/>
      <c r="G1219"/>
      <c r="H1219"/>
      <c r="I1219"/>
      <c r="J1219"/>
      <c r="K1219"/>
    </row>
    <row r="1220" spans="1:11" ht="15">
      <c r="A1220"/>
      <c r="B1220"/>
      <c r="C1220"/>
      <c r="D1220"/>
      <c r="E1220"/>
      <c r="F1220"/>
      <c r="G1220"/>
      <c r="H1220"/>
      <c r="I1220"/>
      <c r="J1220"/>
      <c r="K1220"/>
    </row>
    <row r="1221" spans="1:11" ht="15">
      <c r="A1221"/>
      <c r="B1221"/>
      <c r="C1221"/>
      <c r="D1221"/>
      <c r="E1221"/>
      <c r="F1221"/>
      <c r="G1221"/>
      <c r="H1221"/>
      <c r="I1221"/>
      <c r="J1221"/>
      <c r="K1221"/>
    </row>
    <row r="1222" spans="1:11" ht="15">
      <c r="A1222"/>
      <c r="B1222"/>
      <c r="C1222"/>
      <c r="D1222"/>
      <c r="E1222"/>
      <c r="F1222"/>
      <c r="G1222"/>
      <c r="H1222"/>
      <c r="I1222"/>
      <c r="J1222"/>
      <c r="K1222"/>
    </row>
    <row r="1223" spans="1:11" ht="15">
      <c r="A1223"/>
      <c r="B1223"/>
      <c r="C1223"/>
      <c r="D1223"/>
      <c r="E1223"/>
      <c r="F1223"/>
      <c r="G1223"/>
      <c r="H1223"/>
      <c r="I1223"/>
      <c r="J1223"/>
      <c r="K1223"/>
    </row>
    <row r="1224" spans="1:11" ht="15">
      <c r="A1224"/>
      <c r="B1224"/>
      <c r="C1224"/>
      <c r="D1224"/>
      <c r="E1224"/>
      <c r="F1224"/>
      <c r="G1224"/>
      <c r="H1224"/>
      <c r="I1224"/>
      <c r="J1224"/>
      <c r="K1224"/>
    </row>
    <row r="1225" spans="1:11" ht="15">
      <c r="A1225"/>
      <c r="B1225"/>
      <c r="C1225"/>
      <c r="D1225"/>
      <c r="E1225"/>
      <c r="F1225"/>
      <c r="G1225"/>
      <c r="H1225"/>
      <c r="I1225"/>
      <c r="J1225"/>
      <c r="K1225"/>
    </row>
    <row r="1226" spans="1:11" ht="15">
      <c r="A1226"/>
      <c r="B1226"/>
      <c r="C1226"/>
      <c r="D1226"/>
      <c r="E1226"/>
      <c r="F1226"/>
      <c r="G1226"/>
      <c r="H1226"/>
      <c r="I1226"/>
      <c r="J1226"/>
      <c r="K1226"/>
    </row>
    <row r="1227" spans="1:11" ht="15">
      <c r="A1227"/>
      <c r="B1227"/>
      <c r="C1227"/>
      <c r="D1227"/>
      <c r="E1227"/>
      <c r="F1227"/>
      <c r="G1227"/>
      <c r="H1227"/>
      <c r="I1227"/>
      <c r="J1227"/>
      <c r="K1227"/>
    </row>
    <row r="1228" spans="1:11" ht="15">
      <c r="A1228"/>
      <c r="B1228"/>
      <c r="C1228"/>
      <c r="D1228"/>
      <c r="E1228"/>
      <c r="F1228"/>
      <c r="G1228"/>
      <c r="H1228"/>
      <c r="I1228"/>
      <c r="J1228"/>
      <c r="K1228"/>
    </row>
    <row r="1229" spans="1:11" ht="15">
      <c r="A1229"/>
      <c r="B1229"/>
      <c r="C1229"/>
      <c r="D1229"/>
      <c r="E1229"/>
      <c r="F1229"/>
      <c r="G1229"/>
      <c r="H1229"/>
      <c r="I1229"/>
      <c r="J1229"/>
      <c r="K1229"/>
    </row>
    <row r="1230" spans="1:11" ht="15">
      <c r="A1230"/>
      <c r="B1230"/>
      <c r="C1230"/>
      <c r="D1230"/>
      <c r="E1230"/>
      <c r="F1230"/>
      <c r="G1230"/>
      <c r="H1230"/>
      <c r="I1230"/>
      <c r="J1230"/>
      <c r="K1230"/>
    </row>
    <row r="1231" spans="1:11" ht="15">
      <c r="A1231"/>
      <c r="B1231"/>
      <c r="C1231"/>
      <c r="D1231"/>
      <c r="E1231"/>
      <c r="F1231"/>
      <c r="G1231"/>
      <c r="H1231"/>
      <c r="I1231"/>
      <c r="J1231"/>
      <c r="K1231"/>
    </row>
    <row r="1232" spans="1:11" ht="15">
      <c r="A1232"/>
      <c r="B1232"/>
      <c r="C1232"/>
      <c r="D1232"/>
      <c r="E1232"/>
      <c r="F1232"/>
      <c r="G1232"/>
      <c r="H1232"/>
      <c r="I1232"/>
      <c r="J1232"/>
      <c r="K1232"/>
    </row>
    <row r="1233" spans="1:11" ht="15">
      <c r="A1233"/>
      <c r="B1233"/>
      <c r="C1233"/>
      <c r="D1233"/>
      <c r="E1233"/>
      <c r="F1233"/>
      <c r="G1233"/>
      <c r="H1233"/>
      <c r="I1233"/>
      <c r="J1233"/>
      <c r="K1233"/>
    </row>
    <row r="1234" spans="1:11" ht="15">
      <c r="A1234"/>
      <c r="B1234"/>
      <c r="C1234"/>
      <c r="D1234"/>
      <c r="E1234"/>
      <c r="F1234"/>
      <c r="G1234"/>
      <c r="H1234"/>
      <c r="I1234"/>
      <c r="J1234"/>
      <c r="K1234"/>
    </row>
    <row r="1235" spans="1:11" ht="15">
      <c r="A1235"/>
      <c r="B1235"/>
      <c r="C1235"/>
      <c r="D1235"/>
      <c r="E1235"/>
      <c r="F1235"/>
      <c r="G1235"/>
      <c r="H1235"/>
      <c r="I1235"/>
      <c r="J1235"/>
      <c r="K1235"/>
    </row>
    <row r="1236" spans="1:11" ht="15">
      <c r="A1236"/>
      <c r="B1236"/>
      <c r="C1236"/>
      <c r="D1236"/>
      <c r="E1236"/>
      <c r="F1236"/>
      <c r="G1236"/>
      <c r="H1236"/>
      <c r="I1236"/>
      <c r="J1236"/>
      <c r="K1236"/>
    </row>
    <row r="1237" spans="1:11" ht="15">
      <c r="A1237"/>
      <c r="B1237"/>
      <c r="C1237"/>
      <c r="D1237"/>
      <c r="E1237"/>
      <c r="F1237"/>
      <c r="G1237"/>
      <c r="H1237"/>
      <c r="I1237"/>
      <c r="J1237"/>
      <c r="K1237"/>
    </row>
    <row r="1238" spans="1:11" ht="15">
      <c r="A1238"/>
      <c r="B1238"/>
      <c r="C1238"/>
      <c r="D1238"/>
      <c r="E1238"/>
      <c r="F1238"/>
      <c r="G1238"/>
      <c r="H1238"/>
      <c r="I1238"/>
      <c r="J1238"/>
      <c r="K1238"/>
    </row>
    <row r="1239" spans="1:11" ht="15">
      <c r="A1239"/>
      <c r="B1239"/>
      <c r="C1239"/>
      <c r="D1239"/>
      <c r="E1239"/>
      <c r="F1239"/>
      <c r="G1239"/>
      <c r="H1239"/>
      <c r="I1239"/>
      <c r="J1239"/>
      <c r="K1239"/>
    </row>
    <row r="1240" spans="1:11" ht="15">
      <c r="A1240"/>
      <c r="B1240"/>
      <c r="C1240"/>
      <c r="D1240"/>
      <c r="E1240"/>
      <c r="F1240"/>
      <c r="G1240"/>
      <c r="H1240"/>
      <c r="I1240"/>
      <c r="J1240"/>
      <c r="K1240"/>
    </row>
    <row r="1241" spans="1:11" ht="15">
      <c r="A1241"/>
      <c r="B1241"/>
      <c r="C1241"/>
      <c r="D1241"/>
      <c r="E1241"/>
      <c r="F1241"/>
      <c r="G1241"/>
      <c r="H1241"/>
      <c r="I1241"/>
      <c r="J1241"/>
      <c r="K1241"/>
    </row>
    <row r="1242" spans="1:11" ht="15">
      <c r="A1242"/>
      <c r="B1242"/>
      <c r="C1242"/>
      <c r="D1242"/>
      <c r="E1242"/>
      <c r="F1242"/>
      <c r="G1242"/>
      <c r="H1242"/>
      <c r="I1242"/>
      <c r="J1242"/>
      <c r="K1242"/>
    </row>
    <row r="1243" spans="1:11" ht="15">
      <c r="A1243"/>
      <c r="B1243"/>
      <c r="C1243"/>
      <c r="D1243"/>
      <c r="E1243"/>
      <c r="F1243"/>
      <c r="G1243"/>
      <c r="H1243"/>
      <c r="I1243"/>
      <c r="J1243"/>
      <c r="K1243"/>
    </row>
    <row r="1244" spans="1:11" ht="15">
      <c r="A1244"/>
      <c r="B1244"/>
      <c r="C1244"/>
      <c r="D1244"/>
      <c r="E1244"/>
      <c r="F1244"/>
      <c r="G1244"/>
      <c r="H1244"/>
      <c r="I1244"/>
      <c r="J1244"/>
      <c r="K1244"/>
    </row>
    <row r="1245" spans="1:11" ht="15">
      <c r="A1245"/>
      <c r="B1245"/>
      <c r="C1245"/>
      <c r="D1245"/>
      <c r="E1245"/>
      <c r="F1245"/>
      <c r="G1245"/>
      <c r="H1245"/>
      <c r="I1245"/>
      <c r="J1245"/>
      <c r="K1245"/>
    </row>
    <row r="1246" spans="1:11" ht="15">
      <c r="A1246"/>
      <c r="B1246"/>
      <c r="C1246"/>
      <c r="D1246"/>
      <c r="E1246"/>
      <c r="F1246"/>
      <c r="G1246"/>
      <c r="H1246"/>
      <c r="I1246"/>
      <c r="J1246"/>
      <c r="K1246"/>
    </row>
    <row r="1247" spans="1:11" ht="15">
      <c r="A1247"/>
      <c r="B1247"/>
      <c r="C1247"/>
      <c r="D1247"/>
      <c r="E1247"/>
      <c r="F1247"/>
      <c r="G1247"/>
      <c r="H1247"/>
      <c r="I1247"/>
      <c r="J1247"/>
      <c r="K1247"/>
    </row>
    <row r="1248" spans="1:11" ht="15">
      <c r="A1248"/>
      <c r="B1248"/>
      <c r="C1248"/>
      <c r="D1248"/>
      <c r="E1248"/>
      <c r="F1248"/>
      <c r="G1248"/>
      <c r="H1248"/>
      <c r="I1248"/>
      <c r="J1248"/>
      <c r="K1248"/>
    </row>
    <row r="1249" spans="1:11" ht="15">
      <c r="A1249"/>
      <c r="B1249"/>
      <c r="C1249"/>
      <c r="D1249"/>
      <c r="E1249"/>
      <c r="F1249"/>
      <c r="G1249"/>
      <c r="H1249"/>
      <c r="I1249"/>
      <c r="J1249"/>
      <c r="K1249"/>
    </row>
    <row r="1250" spans="1:11" ht="15">
      <c r="A1250"/>
      <c r="B1250"/>
      <c r="C1250"/>
      <c r="D1250"/>
      <c r="E1250"/>
      <c r="F1250"/>
      <c r="G1250"/>
      <c r="H1250"/>
      <c r="I1250"/>
      <c r="J1250"/>
      <c r="K1250"/>
    </row>
    <row r="1251" spans="1:11" ht="15">
      <c r="A1251"/>
      <c r="B1251"/>
      <c r="C1251"/>
      <c r="D1251"/>
      <c r="E1251"/>
      <c r="F1251"/>
      <c r="G1251"/>
      <c r="H1251"/>
      <c r="I1251"/>
      <c r="J1251"/>
      <c r="K1251"/>
    </row>
    <row r="1252" spans="1:11" ht="15">
      <c r="A1252"/>
      <c r="B1252"/>
      <c r="C1252"/>
      <c r="D1252"/>
      <c r="E1252"/>
      <c r="F1252"/>
      <c r="G1252"/>
      <c r="H1252"/>
      <c r="I1252"/>
      <c r="J1252"/>
      <c r="K1252"/>
    </row>
    <row r="1253" spans="1:11" ht="15">
      <c r="A1253"/>
      <c r="B1253"/>
      <c r="C1253"/>
      <c r="D1253"/>
      <c r="E1253"/>
      <c r="F1253"/>
      <c r="G1253"/>
      <c r="H1253"/>
      <c r="I1253"/>
      <c r="J1253"/>
      <c r="K1253"/>
    </row>
    <row r="1254" spans="1:11" ht="15">
      <c r="A1254"/>
      <c r="B1254"/>
      <c r="C1254"/>
      <c r="D1254"/>
      <c r="E1254"/>
      <c r="F1254"/>
      <c r="G1254"/>
      <c r="H1254"/>
      <c r="I1254"/>
      <c r="J1254"/>
      <c r="K1254"/>
    </row>
    <row r="1255" spans="1:11" ht="15">
      <c r="A1255"/>
      <c r="B1255"/>
      <c r="C1255"/>
      <c r="D1255"/>
      <c r="E1255"/>
      <c r="F1255"/>
      <c r="G1255"/>
      <c r="H1255"/>
      <c r="I1255"/>
      <c r="J1255"/>
      <c r="K1255"/>
    </row>
    <row r="1256" spans="1:11" ht="15">
      <c r="A1256"/>
      <c r="B1256"/>
      <c r="C1256"/>
      <c r="D1256"/>
      <c r="E1256"/>
      <c r="F1256"/>
      <c r="G1256"/>
      <c r="H1256"/>
      <c r="I1256"/>
      <c r="J1256"/>
      <c r="K1256"/>
    </row>
    <row r="1257" spans="1:11" ht="15">
      <c r="A1257"/>
      <c r="B1257"/>
      <c r="C1257"/>
      <c r="D1257"/>
      <c r="E1257"/>
      <c r="F1257"/>
      <c r="G1257"/>
      <c r="H1257"/>
      <c r="I1257"/>
      <c r="J1257"/>
      <c r="K1257"/>
    </row>
    <row r="1258" spans="1:11" ht="15">
      <c r="A1258"/>
      <c r="B1258"/>
      <c r="C1258"/>
      <c r="D1258"/>
      <c r="E1258"/>
      <c r="F1258"/>
      <c r="G1258"/>
      <c r="H1258"/>
      <c r="I1258"/>
      <c r="J1258"/>
      <c r="K1258"/>
    </row>
    <row r="1259" spans="1:11" ht="15">
      <c r="A1259"/>
      <c r="B1259"/>
      <c r="C1259"/>
      <c r="D1259"/>
      <c r="E1259"/>
      <c r="F1259"/>
      <c r="G1259"/>
      <c r="H1259"/>
      <c r="I1259"/>
      <c r="J1259"/>
      <c r="K1259"/>
    </row>
    <row r="1260" spans="1:11" ht="15">
      <c r="A1260"/>
      <c r="B1260"/>
      <c r="C1260"/>
      <c r="D1260"/>
      <c r="E1260"/>
      <c r="F1260"/>
      <c r="G1260"/>
      <c r="H1260"/>
      <c r="I1260"/>
      <c r="J1260"/>
      <c r="K1260"/>
    </row>
    <row r="1261" spans="1:11" ht="15">
      <c r="A1261"/>
      <c r="B1261"/>
      <c r="C1261"/>
      <c r="D1261"/>
      <c r="E1261"/>
      <c r="F1261"/>
      <c r="G1261"/>
      <c r="H1261"/>
      <c r="I1261"/>
      <c r="J1261"/>
      <c r="K1261"/>
    </row>
    <row r="1262" spans="1:11" ht="15">
      <c r="A1262"/>
      <c r="B1262"/>
      <c r="C1262"/>
      <c r="D1262"/>
      <c r="E1262"/>
      <c r="F1262"/>
      <c r="G1262"/>
      <c r="H1262"/>
      <c r="I1262"/>
      <c r="J1262"/>
      <c r="K1262"/>
    </row>
    <row r="1263" spans="1:11" ht="15">
      <c r="A1263"/>
      <c r="B1263"/>
      <c r="C1263"/>
      <c r="D1263"/>
      <c r="E1263"/>
      <c r="F1263"/>
      <c r="G1263"/>
      <c r="H1263"/>
      <c r="I1263"/>
      <c r="J1263"/>
      <c r="K1263"/>
    </row>
    <row r="1264" spans="1:11" ht="15">
      <c r="A1264"/>
      <c r="B1264"/>
      <c r="C1264"/>
      <c r="D1264"/>
      <c r="E1264"/>
      <c r="F1264"/>
      <c r="G1264"/>
      <c r="H1264"/>
      <c r="I1264"/>
      <c r="J1264"/>
      <c r="K1264"/>
    </row>
    <row r="1265" spans="1:11" ht="15">
      <c r="A1265"/>
      <c r="B1265"/>
      <c r="C1265"/>
      <c r="D1265"/>
      <c r="E1265"/>
      <c r="F1265"/>
      <c r="G1265"/>
      <c r="H1265"/>
      <c r="I1265"/>
      <c r="J1265"/>
      <c r="K1265"/>
    </row>
    <row r="1266" spans="1:11" ht="15">
      <c r="A1266"/>
      <c r="B1266"/>
      <c r="C1266"/>
      <c r="D1266"/>
      <c r="E1266"/>
      <c r="F1266"/>
      <c r="G1266"/>
      <c r="H1266"/>
      <c r="I1266"/>
      <c r="J1266"/>
      <c r="K1266"/>
    </row>
    <row r="1267" spans="1:11" ht="15">
      <c r="A1267"/>
      <c r="B1267"/>
      <c r="C1267"/>
      <c r="D1267"/>
      <c r="E1267"/>
      <c r="F1267"/>
      <c r="G1267"/>
      <c r="H1267"/>
      <c r="I1267"/>
      <c r="J1267"/>
      <c r="K1267"/>
    </row>
    <row r="1268" spans="1:11" ht="15">
      <c r="A1268"/>
      <c r="B1268"/>
      <c r="C1268"/>
      <c r="D1268"/>
      <c r="E1268"/>
      <c r="F1268"/>
      <c r="G1268"/>
      <c r="H1268"/>
      <c r="I1268"/>
      <c r="J1268"/>
      <c r="K1268"/>
    </row>
    <row r="1269" spans="1:11" ht="15">
      <c r="A1269"/>
      <c r="B1269"/>
      <c r="C1269"/>
      <c r="D1269"/>
      <c r="E1269"/>
      <c r="F1269"/>
      <c r="G1269"/>
      <c r="H1269"/>
      <c r="I1269"/>
      <c r="J1269"/>
      <c r="K1269"/>
    </row>
    <row r="1270" spans="1:11" ht="15">
      <c r="A1270"/>
      <c r="B1270"/>
      <c r="C1270"/>
      <c r="D1270"/>
      <c r="E1270"/>
      <c r="F1270"/>
      <c r="G1270"/>
      <c r="H1270"/>
      <c r="I1270"/>
      <c r="J1270"/>
      <c r="K1270"/>
    </row>
    <row r="1271" spans="1:11" ht="15">
      <c r="A1271"/>
      <c r="B1271"/>
      <c r="C1271"/>
      <c r="D1271"/>
      <c r="E1271"/>
      <c r="F1271"/>
      <c r="G1271"/>
      <c r="H1271"/>
      <c r="I1271"/>
      <c r="J1271"/>
      <c r="K1271"/>
    </row>
    <row r="1272" spans="1:11" ht="15">
      <c r="A1272"/>
      <c r="B1272"/>
      <c r="C1272"/>
      <c r="D1272"/>
      <c r="E1272"/>
      <c r="F1272"/>
      <c r="G1272"/>
      <c r="H1272"/>
      <c r="I1272"/>
      <c r="J1272"/>
      <c r="K1272"/>
    </row>
    <row r="1273" spans="1:11" ht="15">
      <c r="A1273"/>
      <c r="B1273"/>
      <c r="C1273"/>
      <c r="D1273"/>
      <c r="E1273"/>
      <c r="F1273"/>
      <c r="G1273"/>
      <c r="H1273"/>
      <c r="I1273"/>
      <c r="J1273"/>
      <c r="K1273"/>
    </row>
    <row r="1274" spans="1:11" ht="15">
      <c r="A1274"/>
      <c r="B1274"/>
      <c r="C1274"/>
      <c r="D1274"/>
      <c r="E1274"/>
      <c r="F1274"/>
      <c r="G1274"/>
      <c r="H1274"/>
      <c r="I1274"/>
      <c r="J1274"/>
      <c r="K1274"/>
    </row>
    <row r="1275" spans="1:11" ht="15">
      <c r="A1275"/>
      <c r="B1275"/>
      <c r="C1275"/>
      <c r="D1275"/>
      <c r="E1275"/>
      <c r="F1275"/>
      <c r="G1275"/>
      <c r="H1275"/>
      <c r="I1275"/>
      <c r="J1275"/>
      <c r="K1275"/>
    </row>
    <row r="1276" spans="1:11" ht="15">
      <c r="A1276"/>
      <c r="B1276"/>
      <c r="C1276"/>
      <c r="D1276"/>
      <c r="E1276"/>
      <c r="F1276"/>
      <c r="G1276"/>
      <c r="H1276"/>
      <c r="I1276"/>
      <c r="J1276"/>
      <c r="K1276"/>
    </row>
    <row r="1277" spans="1:11" ht="15">
      <c r="A1277"/>
      <c r="B1277"/>
      <c r="C1277"/>
      <c r="D1277"/>
      <c r="E1277"/>
      <c r="F1277"/>
      <c r="G1277"/>
      <c r="H1277"/>
      <c r="I1277"/>
      <c r="J1277"/>
      <c r="K1277"/>
    </row>
    <row r="1278" spans="1:11" ht="15">
      <c r="A1278"/>
      <c r="B1278"/>
      <c r="C1278"/>
      <c r="D1278"/>
      <c r="E1278"/>
      <c r="F1278"/>
      <c r="G1278"/>
      <c r="H1278"/>
      <c r="I1278"/>
      <c r="J1278"/>
      <c r="K1278"/>
    </row>
    <row r="1279" spans="1:11" ht="15">
      <c r="A1279"/>
      <c r="B1279"/>
      <c r="C1279"/>
      <c r="D1279"/>
      <c r="E1279"/>
      <c r="F1279"/>
      <c r="G1279"/>
      <c r="H1279"/>
      <c r="I1279"/>
      <c r="J1279"/>
      <c r="K1279"/>
    </row>
    <row r="1280" spans="1:11" ht="15">
      <c r="A1280"/>
      <c r="B1280"/>
      <c r="C1280"/>
      <c r="D1280"/>
      <c r="E1280"/>
      <c r="F1280"/>
      <c r="G1280"/>
      <c r="H1280"/>
      <c r="I1280"/>
      <c r="J1280"/>
      <c r="K1280"/>
    </row>
    <row r="1281" spans="1:11" ht="15">
      <c r="A1281"/>
      <c r="B1281"/>
      <c r="C1281"/>
      <c r="D1281"/>
      <c r="E1281"/>
      <c r="F1281"/>
      <c r="G1281"/>
      <c r="H1281"/>
      <c r="I1281"/>
      <c r="J1281"/>
      <c r="K1281"/>
    </row>
    <row r="1282" spans="1:11" ht="15">
      <c r="A1282"/>
      <c r="B1282"/>
      <c r="C1282"/>
      <c r="D1282"/>
      <c r="E1282"/>
      <c r="F1282"/>
      <c r="G1282"/>
      <c r="H1282"/>
      <c r="I1282"/>
      <c r="J1282"/>
      <c r="K1282"/>
    </row>
    <row r="1283" spans="1:11" ht="15">
      <c r="A1283"/>
      <c r="B1283"/>
      <c r="C1283"/>
      <c r="D1283"/>
      <c r="E1283"/>
      <c r="F1283"/>
      <c r="G1283"/>
      <c r="H1283"/>
      <c r="I1283"/>
      <c r="J1283"/>
      <c r="K1283"/>
    </row>
    <row r="1284" spans="1:11" ht="15">
      <c r="A1284"/>
      <c r="B1284"/>
      <c r="C1284"/>
      <c r="D1284"/>
      <c r="E1284"/>
      <c r="F1284"/>
      <c r="G1284"/>
      <c r="H1284"/>
      <c r="I1284"/>
      <c r="J1284"/>
      <c r="K1284"/>
    </row>
    <row r="1285" spans="1:11" ht="15">
      <c r="A1285"/>
      <c r="B1285"/>
      <c r="C1285"/>
      <c r="D1285"/>
      <c r="E1285"/>
      <c r="F1285"/>
      <c r="G1285"/>
      <c r="H1285"/>
      <c r="I1285"/>
      <c r="J1285"/>
      <c r="K1285"/>
    </row>
    <row r="1286" spans="1:11" ht="15">
      <c r="A1286"/>
      <c r="B1286"/>
      <c r="C1286"/>
      <c r="D1286"/>
      <c r="E1286"/>
      <c r="F1286"/>
      <c r="G1286"/>
      <c r="H1286"/>
      <c r="I1286"/>
      <c r="J1286"/>
      <c r="K1286"/>
    </row>
    <row r="1287" spans="1:11" ht="15">
      <c r="A1287"/>
      <c r="B1287"/>
      <c r="C1287"/>
      <c r="D1287"/>
      <c r="E1287"/>
      <c r="F1287"/>
      <c r="G1287"/>
      <c r="H1287"/>
      <c r="I1287"/>
      <c r="J1287"/>
      <c r="K1287"/>
    </row>
    <row r="1288" spans="1:11" ht="15">
      <c r="A1288"/>
      <c r="B1288"/>
      <c r="C1288"/>
      <c r="D1288"/>
      <c r="E1288"/>
      <c r="F1288"/>
      <c r="G1288"/>
      <c r="H1288"/>
      <c r="I1288"/>
      <c r="J1288"/>
      <c r="K1288"/>
    </row>
    <row r="1289" spans="1:11" ht="15">
      <c r="A1289"/>
      <c r="B1289"/>
      <c r="C1289"/>
      <c r="D1289"/>
      <c r="E1289"/>
      <c r="F1289"/>
      <c r="G1289"/>
      <c r="H1289"/>
      <c r="I1289"/>
      <c r="J1289"/>
      <c r="K1289"/>
    </row>
    <row r="1290" spans="1:11" ht="15">
      <c r="A1290"/>
      <c r="B1290"/>
      <c r="C1290"/>
      <c r="D1290"/>
      <c r="E1290"/>
      <c r="F1290"/>
      <c r="G1290"/>
      <c r="H1290"/>
      <c r="I1290"/>
      <c r="J1290"/>
      <c r="K1290"/>
    </row>
    <row r="1291" spans="1:11" ht="15">
      <c r="A1291"/>
      <c r="B1291"/>
      <c r="C1291"/>
      <c r="D1291"/>
      <c r="E1291"/>
      <c r="F1291"/>
      <c r="G1291"/>
      <c r="H1291"/>
      <c r="I1291"/>
      <c r="J1291"/>
      <c r="K1291"/>
    </row>
    <row r="1292" spans="1:11" ht="15">
      <c r="A1292"/>
      <c r="B1292"/>
      <c r="C1292"/>
      <c r="D1292"/>
      <c r="E1292"/>
      <c r="F1292"/>
      <c r="G1292"/>
      <c r="H1292"/>
      <c r="I1292"/>
      <c r="J1292"/>
      <c r="K1292"/>
    </row>
    <row r="1293" spans="1:11" ht="15">
      <c r="A1293"/>
      <c r="B1293"/>
      <c r="C1293"/>
      <c r="D1293"/>
      <c r="E1293"/>
      <c r="F1293"/>
      <c r="G1293"/>
      <c r="H1293"/>
      <c r="I1293"/>
      <c r="J1293"/>
      <c r="K1293"/>
    </row>
    <row r="1294" spans="1:11" ht="15">
      <c r="A1294"/>
      <c r="B1294"/>
      <c r="C1294"/>
      <c r="D1294"/>
      <c r="E1294"/>
      <c r="F1294"/>
      <c r="G1294"/>
      <c r="H1294"/>
      <c r="I1294"/>
      <c r="J1294"/>
      <c r="K1294"/>
    </row>
    <row r="1295" spans="1:11" ht="15">
      <c r="A1295"/>
      <c r="B1295"/>
      <c r="C1295"/>
      <c r="D1295"/>
      <c r="E1295"/>
      <c r="F1295"/>
      <c r="G1295"/>
      <c r="H1295"/>
      <c r="I1295"/>
      <c r="J1295"/>
      <c r="K1295"/>
    </row>
    <row r="1296" spans="1:11" ht="15">
      <c r="A1296"/>
      <c r="B1296"/>
      <c r="C1296"/>
      <c r="D1296"/>
      <c r="E1296"/>
      <c r="F1296"/>
      <c r="G1296"/>
      <c r="H1296"/>
      <c r="I1296"/>
      <c r="J1296"/>
      <c r="K1296"/>
    </row>
    <row r="1297" spans="1:11" ht="15">
      <c r="A1297"/>
      <c r="B1297"/>
      <c r="C1297"/>
      <c r="D1297"/>
      <c r="E1297"/>
      <c r="F1297"/>
      <c r="G1297"/>
      <c r="H1297"/>
      <c r="I1297"/>
      <c r="J1297"/>
      <c r="K1297"/>
    </row>
    <row r="1298" spans="1:11" ht="15">
      <c r="A1298"/>
      <c r="B1298"/>
      <c r="C1298"/>
      <c r="D1298"/>
      <c r="E1298"/>
      <c r="F1298"/>
      <c r="G1298"/>
      <c r="H1298"/>
      <c r="I1298"/>
      <c r="J1298"/>
      <c r="K1298"/>
    </row>
    <row r="1299" spans="1:11" ht="15">
      <c r="A1299"/>
      <c r="B1299"/>
      <c r="C1299"/>
      <c r="D1299"/>
      <c r="E1299"/>
      <c r="F1299"/>
      <c r="G1299"/>
      <c r="H1299"/>
      <c r="I1299"/>
      <c r="J1299"/>
      <c r="K1299"/>
    </row>
    <row r="1300" spans="1:11" ht="15">
      <c r="A1300"/>
      <c r="B1300"/>
      <c r="C1300"/>
      <c r="D1300"/>
      <c r="E1300"/>
      <c r="F1300"/>
      <c r="G1300"/>
      <c r="H1300"/>
      <c r="I1300"/>
      <c r="J1300"/>
      <c r="K1300"/>
    </row>
    <row r="1301" spans="1:11" ht="15">
      <c r="A1301"/>
      <c r="B1301"/>
      <c r="C1301"/>
      <c r="D1301"/>
      <c r="E1301"/>
      <c r="F1301"/>
      <c r="G1301"/>
      <c r="H1301"/>
      <c r="I1301"/>
      <c r="J1301"/>
      <c r="K1301"/>
    </row>
    <row r="1302" spans="1:11" ht="15">
      <c r="A1302"/>
      <c r="B1302"/>
      <c r="C1302"/>
      <c r="D1302"/>
      <c r="E1302"/>
      <c r="F1302"/>
      <c r="G1302"/>
      <c r="H1302"/>
      <c r="I1302"/>
      <c r="J1302"/>
      <c r="K1302"/>
    </row>
    <row r="1303" spans="1:11" ht="15">
      <c r="A1303"/>
      <c r="B1303"/>
      <c r="C1303"/>
      <c r="D1303"/>
      <c r="E1303"/>
      <c r="F1303"/>
      <c r="G1303"/>
      <c r="H1303"/>
      <c r="I1303"/>
      <c r="J1303"/>
      <c r="K1303"/>
    </row>
    <row r="1304" spans="1:11" ht="15">
      <c r="A1304"/>
      <c r="B1304"/>
      <c r="C1304"/>
      <c r="D1304"/>
      <c r="E1304"/>
      <c r="F1304"/>
      <c r="G1304"/>
      <c r="H1304"/>
      <c r="I1304"/>
      <c r="J1304"/>
      <c r="K1304"/>
    </row>
    <row r="1305" spans="1:11" ht="15">
      <c r="A1305"/>
      <c r="B1305"/>
      <c r="C1305"/>
      <c r="D1305"/>
      <c r="E1305"/>
      <c r="F1305"/>
      <c r="G1305"/>
      <c r="H1305"/>
      <c r="I1305"/>
      <c r="J1305"/>
      <c r="K1305"/>
    </row>
    <row r="1306" spans="1:11" ht="15">
      <c r="A1306"/>
      <c r="B1306"/>
      <c r="C1306"/>
      <c r="D1306"/>
      <c r="E1306"/>
      <c r="F1306"/>
      <c r="G1306"/>
      <c r="H1306"/>
      <c r="I1306"/>
      <c r="J1306"/>
      <c r="K1306"/>
    </row>
    <row r="1307" spans="1:11" ht="15">
      <c r="A1307"/>
      <c r="B1307"/>
      <c r="C1307"/>
      <c r="D1307"/>
      <c r="E1307"/>
      <c r="F1307"/>
      <c r="G1307"/>
      <c r="H1307"/>
      <c r="I1307"/>
      <c r="J1307"/>
      <c r="K1307"/>
    </row>
    <row r="1308" spans="1:11" ht="15">
      <c r="A1308"/>
      <c r="B1308"/>
      <c r="C1308"/>
      <c r="D1308"/>
      <c r="E1308"/>
      <c r="F1308"/>
      <c r="G1308"/>
      <c r="H1308"/>
      <c r="I1308"/>
      <c r="J1308"/>
      <c r="K1308"/>
    </row>
    <row r="1309" spans="1:11" ht="15">
      <c r="A1309"/>
      <c r="B1309"/>
      <c r="C1309"/>
      <c r="D1309"/>
      <c r="E1309"/>
      <c r="F1309"/>
      <c r="G1309"/>
      <c r="H1309"/>
      <c r="I1309"/>
      <c r="J1309"/>
      <c r="K1309"/>
    </row>
    <row r="1310" spans="1:11" ht="15">
      <c r="A1310"/>
      <c r="B1310"/>
      <c r="C1310"/>
      <c r="D1310"/>
      <c r="E1310"/>
      <c r="F1310"/>
      <c r="G1310"/>
      <c r="H1310"/>
      <c r="I1310"/>
      <c r="J1310"/>
      <c r="K1310"/>
    </row>
    <row r="1311" spans="1:11" ht="15">
      <c r="A1311"/>
      <c r="B1311"/>
      <c r="C1311"/>
      <c r="D1311"/>
      <c r="E1311"/>
      <c r="F1311"/>
      <c r="G1311"/>
      <c r="H1311"/>
      <c r="I1311"/>
      <c r="J1311"/>
      <c r="K1311"/>
    </row>
    <row r="1312" spans="1:11" ht="15">
      <c r="A1312"/>
      <c r="B1312"/>
      <c r="C1312"/>
      <c r="D1312"/>
      <c r="E1312"/>
      <c r="F1312"/>
      <c r="G1312"/>
      <c r="H1312"/>
      <c r="I1312"/>
      <c r="J1312"/>
      <c r="K1312"/>
    </row>
    <row r="1313" spans="1:11" ht="15">
      <c r="A1313"/>
      <c r="B1313"/>
      <c r="C1313"/>
      <c r="D1313"/>
      <c r="E1313"/>
      <c r="F1313"/>
      <c r="G1313"/>
      <c r="H1313"/>
      <c r="I1313"/>
      <c r="J1313"/>
      <c r="K1313"/>
    </row>
    <row r="1314" spans="1:11" ht="15">
      <c r="A1314"/>
      <c r="B1314"/>
      <c r="C1314"/>
      <c r="D1314"/>
      <c r="E1314"/>
      <c r="F1314"/>
      <c r="G1314"/>
      <c r="H1314"/>
      <c r="I1314"/>
      <c r="J1314"/>
      <c r="K1314"/>
    </row>
    <row r="1315" spans="1:11" ht="15">
      <c r="A1315"/>
      <c r="B1315"/>
      <c r="C1315"/>
      <c r="D1315"/>
      <c r="E1315"/>
      <c r="F1315"/>
      <c r="G1315"/>
      <c r="H1315"/>
      <c r="I1315"/>
      <c r="J1315"/>
      <c r="K1315"/>
    </row>
    <row r="1316" spans="1:11" ht="15">
      <c r="A1316"/>
      <c r="B1316"/>
      <c r="C1316"/>
      <c r="D1316"/>
      <c r="E1316"/>
      <c r="F1316"/>
      <c r="G1316"/>
      <c r="H1316"/>
      <c r="I1316"/>
      <c r="J1316"/>
      <c r="K1316"/>
    </row>
    <row r="1317" spans="1:11" ht="15">
      <c r="A1317"/>
      <c r="B1317"/>
      <c r="C1317"/>
      <c r="D1317"/>
      <c r="E1317"/>
      <c r="F1317"/>
      <c r="G1317"/>
      <c r="H1317"/>
      <c r="I1317"/>
      <c r="J1317"/>
      <c r="K1317"/>
    </row>
    <row r="1318" spans="1:11" ht="15">
      <c r="A1318"/>
      <c r="B1318"/>
      <c r="C1318"/>
      <c r="D1318"/>
      <c r="E1318"/>
      <c r="F1318"/>
      <c r="G1318"/>
      <c r="H1318"/>
      <c r="I1318"/>
      <c r="J1318"/>
      <c r="K1318"/>
    </row>
    <row r="1319" spans="1:11" ht="15">
      <c r="A1319"/>
      <c r="B1319"/>
      <c r="C1319"/>
      <c r="D1319"/>
      <c r="E1319"/>
      <c r="F1319"/>
      <c r="G1319"/>
      <c r="H1319"/>
      <c r="I1319"/>
      <c r="J1319"/>
      <c r="K1319"/>
    </row>
    <row r="1320" spans="1:11" ht="15">
      <c r="A1320"/>
      <c r="B1320"/>
      <c r="C1320"/>
      <c r="D1320"/>
      <c r="E1320"/>
      <c r="F1320"/>
      <c r="G1320"/>
      <c r="H1320"/>
      <c r="I1320"/>
      <c r="J1320"/>
      <c r="K1320"/>
    </row>
    <row r="1321" spans="1:11" ht="15">
      <c r="A1321"/>
      <c r="B1321"/>
      <c r="C1321"/>
      <c r="D1321"/>
      <c r="E1321"/>
      <c r="F1321"/>
      <c r="G1321"/>
      <c r="H1321"/>
      <c r="I1321"/>
      <c r="J1321"/>
      <c r="K1321"/>
    </row>
    <row r="1322" spans="1:11" ht="15">
      <c r="A1322"/>
      <c r="B1322"/>
      <c r="C1322"/>
      <c r="D1322"/>
      <c r="E1322"/>
      <c r="F1322"/>
      <c r="G1322"/>
      <c r="H1322"/>
      <c r="I1322"/>
      <c r="J1322"/>
      <c r="K1322"/>
    </row>
    <row r="1323" spans="1:11" ht="15">
      <c r="A1323"/>
      <c r="B1323"/>
      <c r="C1323"/>
      <c r="D1323"/>
      <c r="E1323"/>
      <c r="F1323"/>
      <c r="G1323"/>
      <c r="H1323"/>
      <c r="I1323"/>
      <c r="J1323"/>
      <c r="K1323"/>
    </row>
    <row r="1324" spans="1:11" ht="15">
      <c r="A1324"/>
      <c r="B1324"/>
      <c r="C1324"/>
      <c r="D1324"/>
      <c r="E1324"/>
      <c r="F1324"/>
      <c r="G1324"/>
      <c r="H1324"/>
      <c r="I1324"/>
      <c r="J1324"/>
      <c r="K1324"/>
    </row>
    <row r="1325" spans="1:11" ht="15">
      <c r="A1325"/>
      <c r="B1325"/>
      <c r="C1325"/>
      <c r="D1325"/>
      <c r="E1325"/>
      <c r="F1325"/>
      <c r="G1325"/>
      <c r="H1325"/>
      <c r="I1325"/>
      <c r="J1325"/>
      <c r="K1325"/>
    </row>
    <row r="1326" spans="1:11" ht="15">
      <c r="A1326"/>
      <c r="B1326"/>
      <c r="C1326"/>
      <c r="D1326"/>
      <c r="E1326"/>
      <c r="F1326"/>
      <c r="G1326"/>
      <c r="H1326"/>
      <c r="I1326"/>
      <c r="J1326"/>
      <c r="K1326"/>
    </row>
    <row r="1327" spans="1:11" ht="15">
      <c r="A1327"/>
      <c r="B1327"/>
      <c r="C1327"/>
      <c r="D1327"/>
      <c r="E1327"/>
      <c r="F1327"/>
      <c r="G1327"/>
      <c r="H1327"/>
      <c r="I1327"/>
      <c r="J1327"/>
      <c r="K1327"/>
    </row>
    <row r="1328" spans="1:11" ht="15">
      <c r="A1328"/>
      <c r="B1328"/>
      <c r="C1328"/>
      <c r="D1328"/>
      <c r="E1328"/>
      <c r="F1328"/>
      <c r="G1328"/>
      <c r="H1328"/>
      <c r="I1328"/>
      <c r="J1328"/>
      <c r="K1328"/>
    </row>
    <row r="1329" spans="1:11" ht="15">
      <c r="A1329"/>
      <c r="B1329"/>
      <c r="C1329"/>
      <c r="D1329"/>
      <c r="E1329"/>
      <c r="F1329"/>
      <c r="G1329"/>
      <c r="H1329"/>
      <c r="I1329"/>
      <c r="J1329"/>
      <c r="K1329"/>
    </row>
    <row r="1330" spans="1:11" ht="15">
      <c r="A1330"/>
      <c r="B1330"/>
      <c r="C1330"/>
      <c r="D1330"/>
      <c r="E1330"/>
      <c r="F1330"/>
      <c r="G1330"/>
      <c r="H1330"/>
      <c r="I1330"/>
      <c r="J1330"/>
      <c r="K1330"/>
    </row>
    <row r="1331" spans="1:11" ht="15">
      <c r="A1331"/>
      <c r="B1331"/>
      <c r="C1331"/>
      <c r="D1331"/>
      <c r="E1331"/>
      <c r="F1331"/>
      <c r="G1331"/>
      <c r="H1331"/>
      <c r="I1331"/>
      <c r="J1331"/>
      <c r="K1331"/>
    </row>
    <row r="1332" spans="1:11" ht="15">
      <c r="A1332"/>
      <c r="B1332"/>
      <c r="C1332"/>
      <c r="D1332"/>
      <c r="E1332"/>
      <c r="F1332"/>
      <c r="G1332"/>
      <c r="H1332"/>
      <c r="I1332"/>
      <c r="J1332"/>
      <c r="K1332"/>
    </row>
    <row r="1333" spans="1:11" ht="15">
      <c r="A1333"/>
      <c r="B1333"/>
      <c r="C1333"/>
      <c r="D1333"/>
      <c r="E1333"/>
      <c r="F1333"/>
      <c r="G1333"/>
      <c r="H1333"/>
      <c r="I1333"/>
      <c r="J1333"/>
      <c r="K1333"/>
    </row>
    <row r="1334" spans="1:11" ht="15">
      <c r="A1334"/>
      <c r="B1334"/>
      <c r="C1334"/>
      <c r="D1334"/>
      <c r="E1334"/>
      <c r="F1334"/>
      <c r="G1334"/>
      <c r="H1334"/>
      <c r="I1334"/>
      <c r="J1334"/>
      <c r="K1334"/>
    </row>
    <row r="1335" spans="1:11" ht="15">
      <c r="A1335"/>
      <c r="B1335"/>
      <c r="C1335"/>
      <c r="D1335"/>
      <c r="E1335"/>
      <c r="F1335"/>
      <c r="G1335"/>
      <c r="H1335"/>
      <c r="I1335"/>
      <c r="J1335"/>
      <c r="K1335"/>
    </row>
    <row r="1336" spans="1:11" ht="15">
      <c r="A1336"/>
      <c r="B1336"/>
      <c r="C1336"/>
      <c r="D1336"/>
      <c r="E1336"/>
      <c r="F1336"/>
      <c r="G1336"/>
      <c r="H1336"/>
      <c r="I1336"/>
      <c r="J1336"/>
      <c r="K1336"/>
    </row>
    <row r="1337" spans="1:11" ht="15">
      <c r="A1337"/>
      <c r="B1337"/>
      <c r="C1337"/>
      <c r="D1337"/>
      <c r="E1337"/>
      <c r="F1337"/>
      <c r="G1337"/>
      <c r="H1337"/>
      <c r="I1337"/>
      <c r="J1337"/>
      <c r="K1337"/>
    </row>
    <row r="1338" spans="1:11" ht="15">
      <c r="A1338"/>
      <c r="B1338"/>
      <c r="C1338"/>
      <c r="D1338"/>
      <c r="E1338"/>
      <c r="F1338"/>
      <c r="G1338"/>
      <c r="H1338"/>
      <c r="I1338"/>
      <c r="J1338"/>
      <c r="K1338"/>
    </row>
    <row r="1339" spans="1:11" ht="15">
      <c r="A1339"/>
      <c r="B1339"/>
      <c r="C1339"/>
      <c r="D1339"/>
      <c r="E1339"/>
      <c r="F1339"/>
      <c r="G1339"/>
      <c r="H1339"/>
      <c r="I1339"/>
      <c r="J1339"/>
      <c r="K1339"/>
    </row>
    <row r="1340" spans="1:11" ht="15">
      <c r="A1340"/>
      <c r="B1340"/>
      <c r="C1340"/>
      <c r="D1340"/>
      <c r="E1340"/>
      <c r="F1340"/>
      <c r="G1340"/>
      <c r="H1340"/>
      <c r="I1340"/>
      <c r="J1340"/>
      <c r="K1340"/>
    </row>
    <row r="1341" spans="1:11" ht="15">
      <c r="A1341"/>
      <c r="B1341"/>
      <c r="C1341"/>
      <c r="D1341"/>
      <c r="E1341"/>
      <c r="F1341"/>
      <c r="G1341"/>
      <c r="H1341"/>
      <c r="I1341"/>
      <c r="J1341"/>
      <c r="K1341"/>
    </row>
    <row r="1342" spans="1:11" ht="15">
      <c r="A1342"/>
      <c r="B1342"/>
      <c r="C1342"/>
      <c r="D1342"/>
      <c r="E1342"/>
      <c r="F1342"/>
      <c r="G1342"/>
      <c r="H1342"/>
      <c r="I1342"/>
      <c r="J1342"/>
      <c r="K1342"/>
    </row>
    <row r="1343" spans="1:11" ht="15">
      <c r="A1343"/>
      <c r="B1343"/>
      <c r="C1343"/>
      <c r="D1343"/>
      <c r="E1343"/>
      <c r="F1343"/>
      <c r="G1343"/>
      <c r="H1343"/>
      <c r="I1343"/>
      <c r="J1343"/>
      <c r="K1343"/>
    </row>
    <row r="1344" spans="1:11" ht="15">
      <c r="A1344"/>
      <c r="B1344"/>
      <c r="C1344"/>
      <c r="D1344"/>
      <c r="E1344"/>
      <c r="F1344"/>
      <c r="G1344"/>
      <c r="H1344"/>
      <c r="I1344"/>
      <c r="J1344"/>
      <c r="K1344"/>
    </row>
    <row r="1345" spans="1:11" ht="15">
      <c r="A1345"/>
      <c r="B1345"/>
      <c r="C1345"/>
      <c r="D1345"/>
      <c r="E1345"/>
      <c r="F1345"/>
      <c r="G1345"/>
      <c r="H1345"/>
      <c r="I1345"/>
      <c r="J1345"/>
      <c r="K1345"/>
    </row>
    <row r="1346" spans="1:11" ht="15">
      <c r="A1346"/>
      <c r="B1346"/>
      <c r="C1346"/>
      <c r="D1346"/>
      <c r="E1346"/>
      <c r="F1346"/>
      <c r="G1346"/>
      <c r="H1346"/>
      <c r="I1346"/>
      <c r="J1346"/>
      <c r="K1346"/>
    </row>
    <row r="1347" spans="1:11" ht="15">
      <c r="A1347"/>
      <c r="B1347"/>
      <c r="C1347"/>
      <c r="D1347"/>
      <c r="E1347"/>
      <c r="F1347"/>
      <c r="G1347"/>
      <c r="H1347"/>
      <c r="I1347"/>
      <c r="J1347"/>
      <c r="K1347"/>
    </row>
    <row r="1348" spans="1:11" ht="15">
      <c r="A1348"/>
      <c r="B1348"/>
      <c r="C1348"/>
      <c r="D1348"/>
      <c r="E1348"/>
      <c r="F1348"/>
      <c r="G1348"/>
      <c r="H1348"/>
      <c r="I1348"/>
      <c r="J1348"/>
      <c r="K1348"/>
    </row>
    <row r="1349" spans="1:11" ht="15">
      <c r="A1349"/>
      <c r="B1349"/>
      <c r="C1349"/>
      <c r="D1349"/>
      <c r="E1349"/>
      <c r="F1349"/>
      <c r="G1349"/>
      <c r="H1349"/>
      <c r="I1349"/>
      <c r="J1349"/>
      <c r="K1349"/>
    </row>
    <row r="1350" spans="1:11" ht="15">
      <c r="A1350"/>
      <c r="B1350"/>
      <c r="C1350"/>
      <c r="D1350"/>
      <c r="E1350"/>
      <c r="F1350"/>
      <c r="G1350"/>
      <c r="H1350"/>
      <c r="I1350"/>
      <c r="J1350"/>
      <c r="K1350"/>
    </row>
    <row r="1351" spans="1:11" ht="15">
      <c r="A1351"/>
      <c r="B1351"/>
      <c r="C1351"/>
      <c r="D1351"/>
      <c r="E1351"/>
      <c r="F1351"/>
      <c r="G1351"/>
      <c r="H1351"/>
      <c r="I1351"/>
      <c r="J1351"/>
      <c r="K1351"/>
    </row>
    <row r="1352" spans="1:11" ht="15">
      <c r="A1352"/>
      <c r="B1352"/>
      <c r="C1352"/>
      <c r="D1352"/>
      <c r="E1352"/>
      <c r="F1352"/>
      <c r="G1352"/>
      <c r="H1352"/>
      <c r="I1352"/>
      <c r="J1352"/>
      <c r="K1352"/>
    </row>
    <row r="1353" spans="1:11" ht="15">
      <c r="A1353"/>
      <c r="B1353"/>
      <c r="C1353"/>
      <c r="D1353"/>
      <c r="E1353"/>
      <c r="F1353"/>
      <c r="G1353"/>
      <c r="H1353"/>
      <c r="I1353"/>
      <c r="J1353"/>
      <c r="K1353"/>
    </row>
    <row r="1354" spans="1:11" ht="15">
      <c r="A1354"/>
      <c r="B1354"/>
      <c r="C1354"/>
      <c r="D1354"/>
      <c r="E1354"/>
      <c r="F1354"/>
      <c r="G1354"/>
      <c r="H1354"/>
      <c r="I1354"/>
      <c r="J1354"/>
      <c r="K1354"/>
    </row>
    <row r="1355" spans="1:11" ht="15">
      <c r="A1355"/>
      <c r="B1355"/>
      <c r="C1355"/>
      <c r="D1355"/>
      <c r="E1355"/>
      <c r="F1355"/>
      <c r="G1355"/>
      <c r="H1355"/>
      <c r="I1355"/>
      <c r="J1355"/>
      <c r="K1355"/>
    </row>
    <row r="1356" spans="1:11" ht="15">
      <c r="A1356"/>
      <c r="B1356"/>
      <c r="C1356"/>
      <c r="D1356"/>
      <c r="E1356"/>
      <c r="F1356"/>
      <c r="G1356"/>
      <c r="H1356"/>
      <c r="I1356"/>
      <c r="J1356"/>
      <c r="K1356"/>
    </row>
    <row r="1357" spans="1:11" ht="15">
      <c r="A1357"/>
      <c r="B1357"/>
      <c r="C1357"/>
      <c r="D1357"/>
      <c r="E1357"/>
      <c r="F1357"/>
      <c r="G1357"/>
      <c r="H1357"/>
      <c r="I1357"/>
      <c r="J1357"/>
      <c r="K1357"/>
    </row>
    <row r="1358" spans="1:11" ht="15">
      <c r="A1358"/>
      <c r="B1358"/>
      <c r="C1358"/>
      <c r="D1358"/>
      <c r="E1358"/>
      <c r="F1358"/>
      <c r="G1358"/>
      <c r="H1358"/>
      <c r="I1358"/>
      <c r="J1358"/>
      <c r="K1358"/>
    </row>
    <row r="1359" spans="1:11" ht="15">
      <c r="A1359"/>
      <c r="B1359"/>
      <c r="C1359"/>
      <c r="D1359"/>
      <c r="E1359"/>
      <c r="F1359"/>
      <c r="G1359"/>
      <c r="H1359"/>
      <c r="I1359"/>
      <c r="J1359"/>
      <c r="K1359"/>
    </row>
    <row r="1360" spans="1:11" ht="15">
      <c r="A1360"/>
      <c r="B1360"/>
      <c r="C1360"/>
      <c r="D1360"/>
      <c r="E1360"/>
      <c r="F1360"/>
      <c r="G1360"/>
      <c r="H1360"/>
      <c r="I1360"/>
      <c r="J1360"/>
      <c r="K1360"/>
    </row>
    <row r="1361" spans="1:11" ht="15">
      <c r="A1361"/>
      <c r="B1361"/>
      <c r="C1361"/>
      <c r="D1361"/>
      <c r="E1361"/>
      <c r="F1361"/>
      <c r="G1361"/>
      <c r="H1361"/>
      <c r="I1361"/>
      <c r="J1361"/>
      <c r="K1361"/>
    </row>
    <row r="1362" spans="1:11" ht="15">
      <c r="A1362"/>
      <c r="B1362"/>
      <c r="C1362"/>
      <c r="D1362"/>
      <c r="E1362"/>
      <c r="F1362"/>
      <c r="G1362"/>
      <c r="H1362"/>
      <c r="I1362"/>
      <c r="J1362"/>
      <c r="K1362"/>
    </row>
    <row r="1363" spans="1:11" ht="15">
      <c r="A1363"/>
      <c r="B1363"/>
      <c r="C1363"/>
      <c r="D1363"/>
      <c r="E1363"/>
      <c r="F1363"/>
      <c r="G1363"/>
      <c r="H1363"/>
      <c r="I1363"/>
      <c r="J1363"/>
      <c r="K1363"/>
    </row>
    <row r="1364" spans="1:11" ht="15">
      <c r="A1364"/>
      <c r="B1364"/>
      <c r="C1364"/>
      <c r="D1364"/>
      <c r="E1364"/>
      <c r="F1364"/>
      <c r="G1364"/>
      <c r="H1364"/>
      <c r="I1364"/>
      <c r="J1364"/>
      <c r="K1364"/>
    </row>
    <row r="1365" spans="1:11" ht="15">
      <c r="A1365"/>
      <c r="B1365"/>
      <c r="C1365"/>
      <c r="D1365"/>
      <c r="E1365"/>
      <c r="F1365"/>
      <c r="G1365"/>
      <c r="H1365"/>
      <c r="I1365"/>
      <c r="J1365"/>
      <c r="K1365"/>
    </row>
    <row r="1366" spans="1:11" ht="15">
      <c r="A1366"/>
      <c r="B1366"/>
      <c r="C1366"/>
      <c r="D1366"/>
      <c r="E1366"/>
      <c r="F1366"/>
      <c r="G1366"/>
      <c r="H1366"/>
      <c r="I1366"/>
      <c r="J1366"/>
      <c r="K1366"/>
    </row>
    <row r="1367" spans="1:11" ht="15">
      <c r="A1367"/>
      <c r="B1367"/>
      <c r="C1367"/>
      <c r="D1367"/>
      <c r="E1367"/>
      <c r="F1367"/>
      <c r="G1367"/>
      <c r="H1367"/>
      <c r="I1367"/>
      <c r="J1367"/>
      <c r="K1367"/>
    </row>
    <row r="1368" spans="1:11" ht="15">
      <c r="A1368"/>
      <c r="B1368"/>
      <c r="C1368"/>
      <c r="D1368"/>
      <c r="E1368"/>
      <c r="F1368"/>
      <c r="G1368"/>
      <c r="H1368"/>
      <c r="I1368"/>
      <c r="J1368"/>
      <c r="K1368"/>
    </row>
    <row r="1369" spans="1:11" ht="15">
      <c r="A1369"/>
      <c r="B1369"/>
      <c r="C1369"/>
      <c r="D1369"/>
      <c r="E1369"/>
      <c r="F1369"/>
      <c r="G1369"/>
      <c r="H1369"/>
      <c r="I1369"/>
      <c r="J1369"/>
      <c r="K1369"/>
    </row>
    <row r="1370" spans="1:11" ht="15">
      <c r="A1370"/>
      <c r="B1370"/>
      <c r="C1370"/>
      <c r="D1370"/>
      <c r="E1370"/>
      <c r="F1370"/>
      <c r="G1370"/>
      <c r="H1370"/>
      <c r="I1370"/>
      <c r="J1370"/>
      <c r="K1370"/>
    </row>
    <row r="1371" spans="1:11" ht="15">
      <c r="A1371"/>
      <c r="B1371"/>
      <c r="C1371"/>
      <c r="D1371"/>
      <c r="E1371"/>
      <c r="F1371"/>
      <c r="G1371"/>
      <c r="H1371"/>
      <c r="I1371"/>
      <c r="J1371"/>
      <c r="K1371"/>
    </row>
    <row r="1372" spans="1:11" ht="15">
      <c r="A1372"/>
      <c r="B1372"/>
      <c r="C1372"/>
      <c r="D1372"/>
      <c r="E1372"/>
      <c r="F1372"/>
      <c r="G1372"/>
      <c r="H1372"/>
      <c r="I1372"/>
      <c r="J1372"/>
      <c r="K1372"/>
    </row>
    <row r="1373" spans="1:11" ht="15">
      <c r="A1373"/>
      <c r="B1373"/>
      <c r="C1373"/>
      <c r="D1373"/>
      <c r="E1373"/>
      <c r="F1373"/>
      <c r="G1373"/>
      <c r="H1373"/>
      <c r="I1373"/>
      <c r="J1373"/>
      <c r="K1373"/>
    </row>
    <row r="1374" spans="1:11" ht="15">
      <c r="A1374"/>
      <c r="B1374"/>
      <c r="C1374"/>
      <c r="D1374"/>
      <c r="E1374"/>
      <c r="F1374"/>
      <c r="G1374"/>
      <c r="H1374"/>
      <c r="I1374"/>
      <c r="J1374"/>
      <c r="K1374"/>
    </row>
    <row r="1375" spans="1:11" ht="15">
      <c r="A1375"/>
      <c r="B1375"/>
      <c r="C1375"/>
      <c r="D1375"/>
      <c r="E1375"/>
      <c r="F1375"/>
      <c r="G1375"/>
      <c r="H1375"/>
      <c r="I1375"/>
      <c r="J1375"/>
      <c r="K1375"/>
    </row>
    <row r="1376" spans="1:11" ht="15">
      <c r="A1376"/>
      <c r="B1376"/>
      <c r="C1376"/>
      <c r="D1376"/>
      <c r="E1376"/>
      <c r="F1376"/>
      <c r="G1376"/>
      <c r="H1376"/>
      <c r="I1376"/>
      <c r="J1376"/>
      <c r="K1376"/>
    </row>
    <row r="1377" spans="1:11" ht="15">
      <c r="A1377"/>
      <c r="B1377"/>
      <c r="C1377"/>
      <c r="D1377"/>
      <c r="E1377"/>
      <c r="F1377"/>
      <c r="G1377"/>
      <c r="H1377"/>
      <c r="I1377"/>
      <c r="J1377"/>
      <c r="K1377"/>
    </row>
    <row r="1378" spans="1:11" ht="15">
      <c r="A1378"/>
      <c r="B1378"/>
      <c r="C1378"/>
      <c r="D1378"/>
      <c r="E1378"/>
      <c r="F1378"/>
      <c r="G1378"/>
      <c r="H1378"/>
      <c r="I1378"/>
      <c r="J1378"/>
      <c r="K1378"/>
    </row>
    <row r="1379" spans="1:11" ht="15">
      <c r="A1379"/>
      <c r="B1379"/>
      <c r="C1379"/>
      <c r="D1379"/>
      <c r="E1379"/>
      <c r="F1379"/>
      <c r="G1379"/>
      <c r="H1379"/>
      <c r="I1379"/>
      <c r="J1379"/>
      <c r="K1379"/>
    </row>
    <row r="1380" spans="1:11" ht="15">
      <c r="A1380"/>
      <c r="B1380"/>
      <c r="C1380"/>
      <c r="D1380"/>
      <c r="E1380"/>
      <c r="F1380"/>
      <c r="G1380"/>
      <c r="H1380"/>
      <c r="I1380"/>
      <c r="J1380"/>
      <c r="K1380"/>
    </row>
    <row r="1381" spans="1:11" ht="15">
      <c r="A1381"/>
      <c r="B1381"/>
      <c r="C1381"/>
      <c r="D1381"/>
      <c r="E1381"/>
      <c r="F1381"/>
      <c r="G1381"/>
      <c r="H1381"/>
      <c r="I1381"/>
      <c r="J1381"/>
      <c r="K1381"/>
    </row>
    <row r="1382" spans="1:11" ht="15">
      <c r="A1382"/>
      <c r="B1382"/>
      <c r="C1382"/>
      <c r="D1382"/>
      <c r="E1382"/>
      <c r="F1382"/>
      <c r="G1382"/>
      <c r="H1382"/>
      <c r="I1382"/>
      <c r="J1382"/>
      <c r="K1382"/>
    </row>
    <row r="1383" spans="1:11" ht="15">
      <c r="A1383"/>
      <c r="B1383"/>
      <c r="C1383"/>
      <c r="D1383"/>
      <c r="E1383"/>
      <c r="F1383"/>
      <c r="G1383"/>
      <c r="H1383"/>
      <c r="I1383"/>
      <c r="J1383"/>
      <c r="K1383"/>
    </row>
    <row r="1384" spans="1:11" ht="15">
      <c r="A1384"/>
      <c r="B1384"/>
      <c r="C1384"/>
      <c r="D1384"/>
      <c r="E1384"/>
      <c r="F1384"/>
      <c r="G1384"/>
      <c r="H1384"/>
      <c r="I1384"/>
      <c r="J1384"/>
      <c r="K1384"/>
    </row>
    <row r="1385" spans="1:11" ht="15">
      <c r="A1385"/>
      <c r="B1385"/>
      <c r="C1385"/>
      <c r="D1385"/>
      <c r="E1385"/>
      <c r="F1385"/>
      <c r="G1385"/>
      <c r="H1385"/>
      <c r="I1385"/>
      <c r="J1385"/>
      <c r="K1385"/>
    </row>
    <row r="1386" spans="1:11" ht="15">
      <c r="A1386"/>
      <c r="B1386"/>
      <c r="C1386"/>
      <c r="D1386"/>
      <c r="E1386"/>
      <c r="F1386"/>
      <c r="G1386"/>
      <c r="H1386"/>
      <c r="I1386"/>
      <c r="J1386"/>
      <c r="K1386"/>
    </row>
    <row r="1387" spans="1:11" ht="15">
      <c r="A1387"/>
      <c r="B1387"/>
      <c r="C1387"/>
      <c r="D1387"/>
      <c r="E1387"/>
      <c r="F1387"/>
      <c r="G1387"/>
      <c r="H1387"/>
      <c r="I1387"/>
      <c r="J1387"/>
      <c r="K1387"/>
    </row>
    <row r="1388" spans="1:11" ht="15">
      <c r="A1388"/>
      <c r="B1388"/>
      <c r="C1388"/>
      <c r="D1388"/>
      <c r="E1388"/>
      <c r="F1388"/>
      <c r="G1388"/>
      <c r="H1388"/>
      <c r="I1388"/>
      <c r="J1388"/>
      <c r="K1388"/>
    </row>
    <row r="1389" spans="1:11" ht="15">
      <c r="A1389"/>
      <c r="B1389"/>
      <c r="C1389"/>
      <c r="D1389"/>
      <c r="E1389"/>
      <c r="F1389"/>
      <c r="G1389"/>
      <c r="H1389"/>
      <c r="I1389"/>
      <c r="J1389"/>
      <c r="K1389"/>
    </row>
    <row r="1390" spans="1:11" ht="15">
      <c r="A1390"/>
      <c r="B1390"/>
      <c r="C1390"/>
      <c r="D1390"/>
      <c r="E1390"/>
      <c r="F1390"/>
      <c r="G1390"/>
      <c r="H1390"/>
      <c r="I1390"/>
      <c r="J1390"/>
      <c r="K1390"/>
    </row>
    <row r="1391" spans="1:11" ht="15">
      <c r="A1391"/>
      <c r="B1391"/>
      <c r="C1391"/>
      <c r="D1391"/>
      <c r="E1391"/>
      <c r="F1391"/>
      <c r="G1391"/>
      <c r="H1391"/>
      <c r="I1391"/>
      <c r="J1391"/>
      <c r="K1391"/>
    </row>
    <row r="1392" spans="1:11" ht="15">
      <c r="A1392"/>
      <c r="B1392"/>
      <c r="C1392"/>
      <c r="D1392"/>
      <c r="E1392"/>
      <c r="F1392"/>
      <c r="G1392"/>
      <c r="H1392"/>
      <c r="I1392"/>
      <c r="J1392"/>
      <c r="K1392"/>
    </row>
    <row r="1393" spans="1:11" ht="15">
      <c r="A1393"/>
      <c r="B1393"/>
      <c r="C1393"/>
      <c r="D1393"/>
      <c r="E1393"/>
      <c r="F1393"/>
      <c r="G1393"/>
      <c r="H1393"/>
      <c r="I1393"/>
      <c r="J1393"/>
      <c r="K1393"/>
    </row>
    <row r="1394" spans="1:11" ht="15">
      <c r="A1394"/>
      <c r="B1394"/>
      <c r="C1394"/>
      <c r="D1394"/>
      <c r="E1394"/>
      <c r="F1394"/>
      <c r="G1394"/>
      <c r="H1394"/>
      <c r="I1394"/>
      <c r="J1394"/>
      <c r="K1394"/>
    </row>
    <row r="1395" spans="1:11" ht="15">
      <c r="A1395"/>
      <c r="B1395"/>
      <c r="C1395"/>
      <c r="D1395"/>
      <c r="E1395"/>
      <c r="F1395"/>
      <c r="G1395"/>
      <c r="H1395"/>
      <c r="I1395"/>
      <c r="J1395"/>
      <c r="K1395"/>
    </row>
    <row r="1396" spans="1:11" ht="15">
      <c r="A1396"/>
      <c r="B1396"/>
      <c r="C1396"/>
      <c r="D1396"/>
      <c r="E1396"/>
      <c r="F1396"/>
      <c r="G1396"/>
      <c r="H1396"/>
      <c r="I1396"/>
      <c r="J1396"/>
      <c r="K1396"/>
    </row>
    <row r="1397" spans="1:11" ht="15">
      <c r="A1397"/>
      <c r="B1397"/>
      <c r="C1397"/>
      <c r="D1397"/>
      <c r="E1397"/>
      <c r="F1397"/>
      <c r="G1397"/>
      <c r="H1397"/>
      <c r="I1397"/>
      <c r="J1397"/>
      <c r="K1397"/>
    </row>
    <row r="1398" spans="1:11" ht="15">
      <c r="A1398"/>
      <c r="B1398"/>
      <c r="C1398"/>
      <c r="D1398"/>
      <c r="E1398"/>
      <c r="F1398"/>
      <c r="G1398"/>
      <c r="H1398"/>
      <c r="I1398"/>
      <c r="J1398"/>
      <c r="K1398"/>
    </row>
    <row r="1399" spans="1:11" ht="15">
      <c r="A1399"/>
      <c r="B1399"/>
      <c r="C1399"/>
      <c r="D1399"/>
      <c r="E1399"/>
      <c r="F1399"/>
      <c r="G1399"/>
      <c r="H1399"/>
      <c r="I1399"/>
      <c r="J1399"/>
      <c r="K1399"/>
    </row>
    <row r="1400" spans="1:11" ht="15">
      <c r="A1400"/>
      <c r="B1400"/>
      <c r="C1400"/>
      <c r="D1400"/>
      <c r="E1400"/>
      <c r="F1400"/>
      <c r="G1400"/>
      <c r="H1400"/>
      <c r="I1400"/>
      <c r="J1400"/>
      <c r="K1400"/>
    </row>
    <row r="1401" spans="1:11" ht="15">
      <c r="A1401"/>
      <c r="B1401"/>
      <c r="C1401"/>
      <c r="D1401"/>
      <c r="E1401"/>
      <c r="F1401"/>
      <c r="G1401"/>
      <c r="H1401"/>
      <c r="I1401"/>
      <c r="J1401"/>
      <c r="K1401"/>
    </row>
    <row r="1402" spans="1:11" ht="15">
      <c r="A1402"/>
      <c r="B1402"/>
      <c r="C1402"/>
      <c r="D1402"/>
      <c r="E1402"/>
      <c r="F1402"/>
      <c r="G1402"/>
      <c r="H1402"/>
      <c r="I1402"/>
      <c r="J1402"/>
      <c r="K1402"/>
    </row>
    <row r="1403" spans="1:11" ht="15">
      <c r="A1403"/>
      <c r="B1403"/>
      <c r="C1403"/>
      <c r="D1403"/>
      <c r="E1403"/>
      <c r="F1403"/>
      <c r="G1403"/>
      <c r="H1403"/>
      <c r="I1403"/>
      <c r="J1403"/>
      <c r="K1403"/>
    </row>
    <row r="1404" spans="1:11" ht="15">
      <c r="A1404"/>
      <c r="B1404"/>
      <c r="C1404"/>
      <c r="D1404"/>
      <c r="E1404"/>
      <c r="F1404"/>
      <c r="G1404"/>
      <c r="H1404"/>
      <c r="I1404"/>
      <c r="J1404"/>
      <c r="K1404"/>
    </row>
    <row r="1405" spans="1:11" ht="15">
      <c r="A1405"/>
      <c r="B1405"/>
      <c r="C1405"/>
      <c r="D1405"/>
      <c r="E1405"/>
      <c r="F1405"/>
      <c r="G1405"/>
      <c r="H1405"/>
      <c r="I1405"/>
      <c r="J1405"/>
      <c r="K1405"/>
    </row>
    <row r="1406" spans="1:11" ht="15">
      <c r="A1406"/>
      <c r="B1406"/>
      <c r="C1406"/>
      <c r="D1406"/>
      <c r="E1406"/>
      <c r="F1406"/>
      <c r="G1406"/>
      <c r="H1406"/>
      <c r="I1406"/>
      <c r="J1406"/>
      <c r="K1406"/>
    </row>
    <row r="1407" spans="1:11" ht="15">
      <c r="A1407"/>
      <c r="B1407"/>
      <c r="C1407"/>
      <c r="D1407"/>
      <c r="E1407"/>
      <c r="F1407"/>
      <c r="G1407"/>
      <c r="H1407"/>
      <c r="I1407"/>
      <c r="J1407"/>
      <c r="K1407"/>
    </row>
    <row r="1408" spans="1:11" ht="15">
      <c r="A1408"/>
      <c r="B1408"/>
      <c r="C1408"/>
      <c r="D1408"/>
      <c r="E1408"/>
      <c r="F1408"/>
      <c r="G1408"/>
      <c r="H1408"/>
      <c r="I1408"/>
      <c r="J1408"/>
      <c r="K1408"/>
    </row>
    <row r="1409" spans="1:11" ht="15">
      <c r="A1409"/>
      <c r="B1409"/>
      <c r="C1409"/>
      <c r="D1409"/>
      <c r="E1409"/>
      <c r="F1409"/>
      <c r="G1409"/>
      <c r="H1409"/>
      <c r="I1409"/>
      <c r="J1409"/>
      <c r="K1409"/>
    </row>
    <row r="1410" spans="1:11" ht="15">
      <c r="A1410"/>
      <c r="B1410"/>
      <c r="C1410"/>
      <c r="D1410"/>
      <c r="E1410"/>
      <c r="F1410"/>
      <c r="G1410"/>
      <c r="H1410"/>
      <c r="I1410"/>
      <c r="J1410"/>
      <c r="K1410"/>
    </row>
    <row r="1411" spans="1:11" ht="15">
      <c r="A1411"/>
      <c r="B1411"/>
      <c r="C1411"/>
      <c r="D1411"/>
      <c r="E1411"/>
      <c r="F1411"/>
      <c r="G1411"/>
      <c r="H1411"/>
      <c r="I1411"/>
      <c r="J1411"/>
      <c r="K1411"/>
    </row>
    <row r="1412" spans="1:11" ht="15">
      <c r="A1412"/>
      <c r="B1412"/>
      <c r="C1412"/>
      <c r="D1412"/>
      <c r="E1412"/>
      <c r="F1412"/>
      <c r="G1412"/>
      <c r="H1412"/>
      <c r="I1412"/>
      <c r="J1412"/>
      <c r="K1412"/>
    </row>
    <row r="1413" spans="1:11" ht="15">
      <c r="A1413"/>
      <c r="B1413"/>
      <c r="C1413"/>
      <c r="D1413"/>
      <c r="E1413"/>
      <c r="F1413"/>
      <c r="G1413"/>
      <c r="H1413"/>
      <c r="I1413"/>
      <c r="J1413"/>
      <c r="K1413"/>
    </row>
    <row r="1414" spans="1:11" ht="15">
      <c r="A1414"/>
      <c r="B1414"/>
      <c r="C1414"/>
      <c r="D1414"/>
      <c r="E1414"/>
      <c r="F1414"/>
      <c r="G1414"/>
      <c r="H1414"/>
      <c r="I1414"/>
      <c r="J1414"/>
      <c r="K1414"/>
    </row>
    <row r="1415" spans="1:11" ht="15">
      <c r="A1415"/>
      <c r="B1415"/>
      <c r="C1415"/>
      <c r="D1415"/>
      <c r="E1415"/>
      <c r="F1415"/>
      <c r="G1415"/>
      <c r="H1415"/>
      <c r="I1415"/>
      <c r="J1415"/>
      <c r="K1415"/>
    </row>
    <row r="1416" spans="1:11" ht="15">
      <c r="A1416"/>
      <c r="B1416"/>
      <c r="C1416"/>
      <c r="D1416"/>
      <c r="E1416"/>
      <c r="F1416"/>
      <c r="G1416"/>
      <c r="H1416"/>
      <c r="I1416"/>
      <c r="J1416"/>
      <c r="K1416"/>
    </row>
    <row r="1417" spans="1:11" ht="15">
      <c r="A1417"/>
      <c r="B1417"/>
      <c r="C1417"/>
      <c r="D1417"/>
      <c r="E1417"/>
      <c r="F1417"/>
      <c r="G1417"/>
      <c r="H1417"/>
      <c r="I1417"/>
      <c r="J1417"/>
      <c r="K1417"/>
    </row>
    <row r="1418" spans="1:11" ht="15">
      <c r="A1418"/>
      <c r="B1418"/>
      <c r="C1418"/>
      <c r="D1418"/>
      <c r="E1418"/>
      <c r="F1418"/>
      <c r="G1418"/>
      <c r="H1418"/>
      <c r="I1418"/>
      <c r="J1418"/>
      <c r="K1418"/>
    </row>
    <row r="1419" spans="1:11" ht="15">
      <c r="A1419"/>
      <c r="B1419"/>
      <c r="C1419"/>
      <c r="D1419"/>
      <c r="E1419"/>
      <c r="F1419"/>
      <c r="G1419"/>
      <c r="H1419"/>
      <c r="I1419"/>
      <c r="J1419"/>
      <c r="K1419"/>
    </row>
    <row r="1420" spans="1:11" ht="15">
      <c r="A1420"/>
      <c r="B1420"/>
      <c r="C1420"/>
      <c r="D1420"/>
      <c r="E1420"/>
      <c r="F1420"/>
      <c r="G1420"/>
      <c r="H1420"/>
      <c r="I1420"/>
      <c r="J1420"/>
      <c r="K1420"/>
    </row>
    <row r="1421" spans="1:11" ht="15">
      <c r="A1421"/>
      <c r="B1421"/>
      <c r="C1421"/>
      <c r="D1421"/>
      <c r="E1421"/>
      <c r="F1421"/>
      <c r="G1421"/>
      <c r="H1421"/>
      <c r="I1421"/>
      <c r="J1421"/>
      <c r="K1421"/>
    </row>
    <row r="1422" spans="1:11" ht="15">
      <c r="A1422"/>
      <c r="B1422"/>
      <c r="C1422"/>
      <c r="D1422"/>
      <c r="E1422"/>
      <c r="F1422"/>
      <c r="G1422"/>
      <c r="H1422"/>
      <c r="I1422"/>
      <c r="J1422"/>
      <c r="K1422"/>
    </row>
    <row r="1423" spans="1:11" ht="15">
      <c r="A1423"/>
      <c r="B1423"/>
      <c r="C1423"/>
      <c r="D1423"/>
      <c r="E1423"/>
      <c r="F1423"/>
      <c r="G1423"/>
      <c r="H1423"/>
      <c r="I1423"/>
      <c r="J1423"/>
      <c r="K1423"/>
    </row>
    <row r="1424" spans="1:11" ht="15">
      <c r="A1424"/>
      <c r="B1424"/>
      <c r="C1424"/>
      <c r="D1424"/>
      <c r="E1424"/>
      <c r="F1424"/>
      <c r="G1424"/>
      <c r="H1424"/>
      <c r="I1424"/>
      <c r="J1424"/>
      <c r="K1424"/>
    </row>
    <row r="1425" spans="1:11" ht="15">
      <c r="A1425"/>
      <c r="B1425"/>
      <c r="C1425"/>
      <c r="D1425"/>
      <c r="E1425"/>
      <c r="F1425"/>
      <c r="G1425"/>
      <c r="H1425"/>
      <c r="I1425"/>
      <c r="J1425"/>
      <c r="K1425"/>
    </row>
    <row r="1426" spans="1:11" ht="15">
      <c r="A1426"/>
      <c r="B1426"/>
      <c r="C1426"/>
      <c r="D1426"/>
      <c r="E1426"/>
      <c r="F1426"/>
      <c r="G1426"/>
      <c r="H1426"/>
      <c r="I1426"/>
      <c r="J1426"/>
      <c r="K1426"/>
    </row>
    <row r="1427" spans="1:11" ht="15">
      <c r="A1427"/>
      <c r="B1427"/>
      <c r="C1427"/>
      <c r="D1427"/>
      <c r="E1427"/>
      <c r="F1427"/>
      <c r="G1427"/>
      <c r="H1427"/>
      <c r="I1427"/>
      <c r="J1427"/>
      <c r="K1427"/>
    </row>
    <row r="1428" spans="1:11" ht="15">
      <c r="A1428"/>
      <c r="B1428"/>
      <c r="C1428"/>
      <c r="D1428"/>
      <c r="E1428"/>
      <c r="F1428"/>
      <c r="G1428"/>
      <c r="H1428"/>
      <c r="I1428"/>
      <c r="J1428"/>
      <c r="K1428"/>
    </row>
    <row r="1429" spans="1:11" ht="15">
      <c r="A1429"/>
      <c r="B1429"/>
      <c r="C1429"/>
      <c r="D1429"/>
      <c r="E1429"/>
      <c r="F1429"/>
      <c r="G1429"/>
      <c r="H1429"/>
      <c r="I1429"/>
      <c r="J1429"/>
      <c r="K1429"/>
    </row>
    <row r="1430" spans="1:11" ht="15">
      <c r="A1430"/>
      <c r="B1430"/>
      <c r="C1430"/>
      <c r="D1430"/>
      <c r="E1430"/>
      <c r="F1430"/>
      <c r="G1430"/>
      <c r="H1430"/>
      <c r="I1430"/>
      <c r="J1430"/>
      <c r="K1430"/>
    </row>
    <row r="1431" spans="1:11" ht="15">
      <c r="A1431"/>
      <c r="B1431"/>
      <c r="C1431"/>
      <c r="D1431"/>
      <c r="E1431"/>
      <c r="F1431"/>
      <c r="G1431"/>
      <c r="H1431"/>
      <c r="I1431"/>
      <c r="J1431"/>
      <c r="K1431"/>
    </row>
    <row r="1432" spans="1:11" ht="15">
      <c r="A1432"/>
      <c r="B1432"/>
      <c r="C1432"/>
      <c r="D1432"/>
      <c r="E1432"/>
      <c r="F1432"/>
      <c r="G1432"/>
      <c r="H1432"/>
      <c r="I1432"/>
      <c r="J1432"/>
      <c r="K1432"/>
    </row>
    <row r="1433" spans="1:11" ht="15">
      <c r="A1433"/>
      <c r="B1433"/>
      <c r="C1433"/>
      <c r="D1433"/>
      <c r="E1433"/>
      <c r="F1433"/>
      <c r="G1433"/>
      <c r="H1433"/>
      <c r="I1433"/>
      <c r="J1433"/>
      <c r="K1433"/>
    </row>
    <row r="1434" spans="1:11" ht="15">
      <c r="A1434"/>
      <c r="B1434"/>
      <c r="C1434"/>
      <c r="D1434"/>
      <c r="E1434"/>
      <c r="F1434"/>
      <c r="G1434"/>
      <c r="H1434"/>
      <c r="I1434"/>
      <c r="J1434"/>
      <c r="K1434"/>
    </row>
    <row r="1435" spans="1:11" ht="15">
      <c r="A1435"/>
      <c r="B1435"/>
      <c r="C1435"/>
      <c r="D1435"/>
      <c r="E1435"/>
      <c r="F1435"/>
      <c r="G1435"/>
      <c r="H1435"/>
      <c r="I1435"/>
      <c r="J1435"/>
      <c r="K1435"/>
    </row>
    <row r="1436" spans="1:11" ht="15">
      <c r="A1436"/>
      <c r="B1436"/>
      <c r="C1436"/>
      <c r="D1436"/>
      <c r="E1436"/>
      <c r="F1436"/>
      <c r="G1436"/>
      <c r="H1436"/>
      <c r="I1436"/>
      <c r="J1436"/>
      <c r="K1436"/>
    </row>
    <row r="1437" spans="1:11" ht="15">
      <c r="A1437"/>
      <c r="B1437"/>
      <c r="C1437"/>
      <c r="D1437"/>
      <c r="E1437"/>
      <c r="F1437"/>
      <c r="G1437"/>
      <c r="H1437"/>
      <c r="I1437"/>
      <c r="J1437"/>
      <c r="K1437"/>
    </row>
    <row r="1438" spans="1:11" ht="15">
      <c r="A1438"/>
      <c r="B1438"/>
      <c r="C1438"/>
      <c r="D1438"/>
      <c r="E1438"/>
      <c r="F1438"/>
      <c r="G1438"/>
      <c r="H1438"/>
      <c r="I1438"/>
      <c r="J1438"/>
      <c r="K1438"/>
    </row>
    <row r="1439" spans="1:11" ht="15">
      <c r="A1439"/>
      <c r="B1439"/>
      <c r="C1439"/>
      <c r="D1439"/>
      <c r="E1439"/>
      <c r="F1439"/>
      <c r="G1439"/>
      <c r="H1439"/>
      <c r="I1439"/>
      <c r="J1439"/>
      <c r="K1439"/>
    </row>
    <row r="1440" spans="1:11" ht="15">
      <c r="A1440"/>
      <c r="B1440"/>
      <c r="C1440"/>
      <c r="D1440"/>
      <c r="E1440"/>
      <c r="F1440"/>
      <c r="G1440"/>
      <c r="H1440"/>
      <c r="I1440"/>
      <c r="J1440"/>
      <c r="K1440"/>
    </row>
    <row r="1441" spans="1:11" ht="15">
      <c r="A1441"/>
      <c r="B1441"/>
      <c r="C1441"/>
      <c r="D1441"/>
      <c r="E1441"/>
      <c r="F1441"/>
      <c r="G1441"/>
      <c r="H1441"/>
      <c r="I1441"/>
      <c r="J1441"/>
      <c r="K1441"/>
    </row>
    <row r="1442" spans="1:11" ht="15">
      <c r="A1442"/>
      <c r="B1442"/>
      <c r="C1442"/>
      <c r="D1442"/>
      <c r="E1442"/>
      <c r="F1442"/>
      <c r="G1442"/>
      <c r="H1442"/>
      <c r="I1442"/>
      <c r="J1442"/>
      <c r="K1442"/>
    </row>
    <row r="1443" spans="1:11" ht="15">
      <c r="A1443"/>
      <c r="B1443"/>
      <c r="C1443"/>
      <c r="D1443"/>
      <c r="E1443"/>
      <c r="F1443"/>
      <c r="G1443"/>
      <c r="H1443"/>
      <c r="I1443"/>
      <c r="J1443"/>
      <c r="K1443"/>
    </row>
    <row r="1444" spans="1:11" ht="15">
      <c r="A1444"/>
      <c r="B1444"/>
      <c r="C1444"/>
      <c r="D1444"/>
      <c r="E1444"/>
      <c r="F1444"/>
      <c r="G1444"/>
      <c r="H1444"/>
      <c r="I1444"/>
      <c r="J1444"/>
      <c r="K1444"/>
    </row>
    <row r="1445" spans="1:11" ht="15">
      <c r="A1445"/>
      <c r="B1445"/>
      <c r="C1445"/>
      <c r="D1445"/>
      <c r="E1445"/>
      <c r="F1445"/>
      <c r="G1445"/>
      <c r="H1445"/>
      <c r="I1445"/>
      <c r="J1445"/>
      <c r="K1445"/>
    </row>
    <row r="1446" spans="1:11" ht="15">
      <c r="A1446"/>
      <c r="B1446"/>
      <c r="C1446"/>
      <c r="D1446"/>
      <c r="E1446"/>
      <c r="F1446"/>
      <c r="G1446"/>
      <c r="H1446"/>
      <c r="I1446"/>
      <c r="J1446"/>
      <c r="K1446"/>
    </row>
    <row r="1447" spans="1:11" ht="15">
      <c r="A1447"/>
      <c r="B1447"/>
      <c r="C1447"/>
      <c r="D1447"/>
      <c r="E1447"/>
      <c r="F1447"/>
      <c r="G1447"/>
      <c r="H1447"/>
      <c r="I1447"/>
      <c r="J1447"/>
      <c r="K1447"/>
    </row>
    <row r="1448" spans="1:11" ht="15">
      <c r="A1448"/>
      <c r="B1448"/>
      <c r="C1448"/>
      <c r="D1448"/>
      <c r="E1448"/>
      <c r="F1448"/>
      <c r="G1448"/>
      <c r="H1448"/>
      <c r="I1448"/>
      <c r="J1448"/>
      <c r="K1448"/>
    </row>
    <row r="1449" spans="1:11" ht="15">
      <c r="A1449"/>
      <c r="B1449"/>
      <c r="C1449"/>
      <c r="D1449"/>
      <c r="E1449"/>
      <c r="F1449"/>
      <c r="G1449"/>
      <c r="H1449"/>
      <c r="I1449"/>
      <c r="J1449"/>
      <c r="K1449"/>
    </row>
    <row r="1450" spans="1:11" ht="15">
      <c r="A1450"/>
      <c r="B1450"/>
      <c r="C1450"/>
      <c r="D1450"/>
      <c r="E1450"/>
      <c r="F1450"/>
      <c r="G1450"/>
      <c r="H1450"/>
      <c r="I1450"/>
      <c r="J1450"/>
      <c r="K1450"/>
    </row>
    <row r="1451" spans="1:11" ht="15">
      <c r="A1451"/>
      <c r="B1451"/>
      <c r="C1451"/>
      <c r="D1451"/>
      <c r="E1451"/>
      <c r="F1451"/>
      <c r="G1451"/>
      <c r="H1451"/>
      <c r="I1451"/>
      <c r="J1451"/>
      <c r="K1451"/>
    </row>
    <row r="1452" spans="1:11" ht="15">
      <c r="A1452"/>
      <c r="B1452"/>
      <c r="C1452"/>
      <c r="D1452"/>
      <c r="E1452"/>
      <c r="F1452"/>
      <c r="G1452"/>
      <c r="H1452"/>
      <c r="I1452"/>
      <c r="J1452"/>
      <c r="K1452"/>
    </row>
    <row r="1453" spans="1:11" ht="15">
      <c r="A1453"/>
      <c r="B1453"/>
      <c r="C1453"/>
      <c r="D1453"/>
      <c r="E1453"/>
      <c r="F1453"/>
      <c r="G1453"/>
      <c r="H1453"/>
      <c r="I1453"/>
      <c r="J1453"/>
      <c r="K1453"/>
    </row>
    <row r="1454" spans="1:11" ht="15">
      <c r="A1454"/>
      <c r="B1454"/>
      <c r="C1454"/>
      <c r="D1454"/>
      <c r="E1454"/>
      <c r="F1454"/>
      <c r="G1454"/>
      <c r="H1454"/>
      <c r="I1454"/>
      <c r="J1454"/>
      <c r="K1454"/>
    </row>
    <row r="1455" spans="1:11" ht="15">
      <c r="A1455"/>
      <c r="B1455"/>
      <c r="C1455"/>
      <c r="D1455"/>
      <c r="E1455"/>
      <c r="F1455"/>
      <c r="G1455"/>
      <c r="H1455"/>
      <c r="I1455"/>
      <c r="J1455"/>
      <c r="K1455"/>
    </row>
    <row r="1456" spans="1:11" ht="15">
      <c r="A1456"/>
      <c r="B1456"/>
      <c r="C1456"/>
      <c r="D1456"/>
      <c r="E1456"/>
      <c r="F1456"/>
      <c r="G1456"/>
      <c r="H1456"/>
      <c r="I1456"/>
      <c r="J1456"/>
      <c r="K1456"/>
    </row>
    <row r="1457" spans="1:11" ht="15">
      <c r="A1457"/>
      <c r="B1457"/>
      <c r="C1457"/>
      <c r="D1457"/>
      <c r="E1457"/>
      <c r="F1457"/>
      <c r="G1457"/>
      <c r="H1457"/>
      <c r="I1457"/>
      <c r="J1457"/>
      <c r="K1457"/>
    </row>
    <row r="1458" spans="1:11" ht="15">
      <c r="A1458"/>
      <c r="B1458"/>
      <c r="C1458"/>
      <c r="D1458"/>
      <c r="E1458"/>
      <c r="F1458"/>
      <c r="G1458"/>
      <c r="H1458"/>
      <c r="I1458"/>
      <c r="J1458"/>
      <c r="K1458"/>
    </row>
    <row r="1459" spans="1:11" ht="15">
      <c r="A1459"/>
      <c r="B1459"/>
      <c r="C1459"/>
      <c r="D1459"/>
      <c r="E1459"/>
      <c r="F1459"/>
      <c r="G1459"/>
      <c r="H1459"/>
      <c r="I1459"/>
      <c r="J1459"/>
      <c r="K1459"/>
    </row>
    <row r="1460" spans="1:11" ht="15">
      <c r="A1460"/>
      <c r="B1460"/>
      <c r="C1460"/>
      <c r="D1460"/>
      <c r="E1460"/>
      <c r="F1460"/>
      <c r="G1460"/>
      <c r="H1460"/>
      <c r="I1460"/>
      <c r="J1460"/>
      <c r="K1460"/>
    </row>
    <row r="1461" spans="1:11" ht="15">
      <c r="A1461"/>
      <c r="B1461"/>
      <c r="C1461"/>
      <c r="D1461"/>
      <c r="E1461"/>
      <c r="F1461"/>
      <c r="G1461"/>
      <c r="H1461"/>
      <c r="I1461"/>
      <c r="J1461"/>
      <c r="K1461"/>
    </row>
    <row r="1462" spans="1:11" ht="15">
      <c r="A1462"/>
      <c r="B1462"/>
      <c r="C1462"/>
      <c r="D1462"/>
      <c r="E1462"/>
      <c r="F1462"/>
      <c r="G1462"/>
      <c r="H1462"/>
      <c r="I1462"/>
      <c r="J1462"/>
      <c r="K1462"/>
    </row>
    <row r="1463" spans="1:11" ht="15">
      <c r="A1463"/>
      <c r="B1463"/>
      <c r="C1463"/>
      <c r="D1463"/>
      <c r="E1463"/>
      <c r="F1463"/>
      <c r="G1463"/>
      <c r="H1463"/>
      <c r="I1463"/>
      <c r="J1463"/>
      <c r="K1463"/>
    </row>
    <row r="1464" spans="1:11" ht="15">
      <c r="A1464"/>
      <c r="B1464"/>
      <c r="C1464"/>
      <c r="D1464"/>
      <c r="E1464"/>
      <c r="F1464"/>
      <c r="G1464"/>
      <c r="H1464"/>
      <c r="I1464"/>
      <c r="J1464"/>
      <c r="K1464"/>
    </row>
    <row r="1465" spans="1:11" ht="15">
      <c r="A1465"/>
      <c r="B1465"/>
      <c r="C1465"/>
      <c r="D1465"/>
      <c r="E1465"/>
      <c r="F1465"/>
      <c r="G1465"/>
      <c r="H1465"/>
      <c r="I1465"/>
      <c r="J1465"/>
      <c r="K1465"/>
    </row>
    <row r="1466" spans="1:11" ht="15">
      <c r="A1466"/>
      <c r="B1466"/>
      <c r="C1466"/>
      <c r="D1466"/>
      <c r="E1466"/>
      <c r="F1466"/>
      <c r="G1466"/>
      <c r="H1466"/>
      <c r="I1466"/>
      <c r="J1466"/>
      <c r="K1466"/>
    </row>
    <row r="1467" spans="1:11" ht="15">
      <c r="A1467"/>
      <c r="B1467"/>
      <c r="C1467"/>
      <c r="D1467"/>
      <c r="E1467"/>
      <c r="F1467"/>
      <c r="G1467"/>
      <c r="H1467"/>
      <c r="I1467"/>
      <c r="J1467"/>
      <c r="K1467"/>
    </row>
    <row r="1468" spans="1:11" ht="15">
      <c r="A1468"/>
      <c r="B1468"/>
      <c r="C1468"/>
      <c r="D1468"/>
      <c r="E1468"/>
      <c r="F1468"/>
      <c r="G1468"/>
      <c r="H1468"/>
      <c r="I1468"/>
      <c r="J1468"/>
      <c r="K1468"/>
    </row>
    <row r="1469" spans="1:11" ht="15">
      <c r="A1469"/>
      <c r="B1469"/>
      <c r="C1469"/>
      <c r="D1469"/>
      <c r="E1469"/>
      <c r="F1469"/>
      <c r="G1469"/>
      <c r="H1469"/>
      <c r="I1469"/>
      <c r="J1469"/>
      <c r="K1469"/>
    </row>
    <row r="1470" spans="1:11" ht="15">
      <c r="A1470"/>
      <c r="B1470"/>
      <c r="C1470"/>
      <c r="D1470"/>
      <c r="E1470"/>
      <c r="F1470"/>
      <c r="G1470"/>
      <c r="H1470"/>
      <c r="I1470"/>
      <c r="J1470"/>
      <c r="K1470"/>
    </row>
    <row r="1471" spans="1:11" ht="15">
      <c r="A1471"/>
      <c r="B1471"/>
      <c r="C1471"/>
      <c r="D1471"/>
      <c r="E1471"/>
      <c r="F1471"/>
      <c r="G1471"/>
      <c r="H1471"/>
      <c r="I1471"/>
      <c r="J1471"/>
      <c r="K1471"/>
    </row>
    <row r="1472" spans="1:11" ht="15">
      <c r="A1472"/>
      <c r="B1472"/>
      <c r="C1472"/>
      <c r="D1472"/>
      <c r="E1472"/>
      <c r="F1472"/>
      <c r="G1472"/>
      <c r="H1472"/>
      <c r="I1472"/>
      <c r="J1472"/>
      <c r="K1472"/>
    </row>
    <row r="1473" spans="1:11" ht="15">
      <c r="A1473"/>
      <c r="B1473"/>
      <c r="C1473"/>
      <c r="D1473"/>
      <c r="E1473"/>
      <c r="F1473"/>
      <c r="G1473"/>
      <c r="H1473"/>
      <c r="I1473"/>
      <c r="J1473"/>
      <c r="K1473"/>
    </row>
    <row r="1474" spans="1:11" ht="15">
      <c r="A1474"/>
      <c r="B1474"/>
      <c r="C1474"/>
      <c r="D1474"/>
      <c r="E1474"/>
      <c r="F1474"/>
      <c r="G1474"/>
      <c r="H1474"/>
      <c r="I1474"/>
      <c r="J1474"/>
      <c r="K1474"/>
    </row>
    <row r="1475" spans="1:11" ht="15">
      <c r="A1475"/>
      <c r="B1475"/>
      <c r="C1475"/>
      <c r="D1475"/>
      <c r="E1475"/>
      <c r="F1475"/>
      <c r="G1475"/>
      <c r="H1475"/>
      <c r="I1475"/>
      <c r="J1475"/>
      <c r="K1475"/>
    </row>
    <row r="1476" spans="1:11" ht="15">
      <c r="A1476"/>
      <c r="B1476"/>
      <c r="C1476"/>
      <c r="D1476"/>
      <c r="E1476"/>
      <c r="F1476"/>
      <c r="G1476"/>
      <c r="H1476"/>
      <c r="I1476"/>
      <c r="J1476"/>
      <c r="K1476"/>
    </row>
    <row r="1477" spans="1:11" ht="15">
      <c r="A1477"/>
      <c r="B1477"/>
      <c r="C1477"/>
      <c r="D1477"/>
      <c r="E1477"/>
      <c r="F1477"/>
      <c r="G1477"/>
      <c r="H1477"/>
      <c r="I1477"/>
      <c r="J1477"/>
      <c r="K1477"/>
    </row>
    <row r="1478" spans="1:11" ht="15">
      <c r="A1478"/>
      <c r="B1478"/>
      <c r="C1478"/>
      <c r="D1478"/>
      <c r="E1478"/>
      <c r="F1478"/>
      <c r="G1478"/>
      <c r="H1478"/>
      <c r="I1478"/>
      <c r="J1478"/>
      <c r="K1478"/>
    </row>
    <row r="1479" spans="1:11" ht="15">
      <c r="A1479"/>
      <c r="B1479"/>
      <c r="C1479"/>
      <c r="D1479"/>
      <c r="E1479"/>
      <c r="F1479"/>
      <c r="G1479"/>
      <c r="H1479"/>
      <c r="I1479"/>
      <c r="J1479"/>
      <c r="K1479"/>
    </row>
    <row r="1480" spans="1:11" ht="15">
      <c r="A1480"/>
      <c r="B1480"/>
      <c r="C1480"/>
      <c r="D1480"/>
      <c r="E1480"/>
      <c r="F1480"/>
      <c r="G1480"/>
      <c r="H1480"/>
      <c r="I1480"/>
      <c r="J1480"/>
      <c r="K1480"/>
    </row>
    <row r="1481" spans="1:11" ht="15">
      <c r="A1481"/>
      <c r="B1481"/>
      <c r="C1481"/>
      <c r="D1481"/>
      <c r="E1481"/>
      <c r="F1481"/>
      <c r="G1481"/>
      <c r="H1481"/>
      <c r="I1481"/>
      <c r="J1481"/>
      <c r="K1481"/>
    </row>
    <row r="1482" spans="1:11" ht="15">
      <c r="A1482"/>
      <c r="B1482"/>
      <c r="C1482"/>
      <c r="D1482"/>
      <c r="E1482"/>
      <c r="F1482"/>
      <c r="G1482"/>
      <c r="H1482"/>
      <c r="I1482"/>
      <c r="J1482"/>
      <c r="K1482"/>
    </row>
    <row r="1483" spans="1:11" ht="15">
      <c r="A1483"/>
      <c r="B1483"/>
      <c r="C1483"/>
      <c r="D1483"/>
      <c r="E1483"/>
      <c r="F1483"/>
      <c r="G1483"/>
      <c r="H1483"/>
      <c r="I1483"/>
      <c r="J1483"/>
      <c r="K1483"/>
    </row>
    <row r="1484" spans="1:11" ht="15">
      <c r="A1484"/>
      <c r="B1484"/>
      <c r="C1484"/>
      <c r="D1484"/>
      <c r="E1484"/>
      <c r="F1484"/>
      <c r="G1484"/>
      <c r="H1484"/>
      <c r="I1484"/>
      <c r="J1484"/>
      <c r="K1484"/>
    </row>
    <row r="1485" spans="1:11" ht="15">
      <c r="A1485"/>
      <c r="B1485"/>
      <c r="C1485"/>
      <c r="D1485"/>
      <c r="E1485"/>
      <c r="F1485"/>
      <c r="G1485"/>
      <c r="H1485"/>
      <c r="I1485"/>
      <c r="J1485"/>
      <c r="K1485"/>
    </row>
    <row r="1486" spans="1:11" ht="15">
      <c r="A1486"/>
      <c r="B1486"/>
      <c r="C1486"/>
      <c r="D1486"/>
      <c r="E1486"/>
      <c r="F1486"/>
      <c r="G1486"/>
      <c r="H1486"/>
      <c r="I1486"/>
      <c r="J1486"/>
      <c r="K1486"/>
    </row>
    <row r="1487" spans="1:11" ht="15">
      <c r="A1487"/>
      <c r="B1487"/>
      <c r="C1487"/>
      <c r="D1487"/>
      <c r="E1487"/>
      <c r="F1487"/>
      <c r="G1487"/>
      <c r="H1487"/>
      <c r="I1487"/>
      <c r="J1487"/>
      <c r="K1487"/>
    </row>
    <row r="1488" spans="1:11" ht="15">
      <c r="A1488"/>
      <c r="B1488"/>
      <c r="C1488"/>
      <c r="D1488"/>
      <c r="E1488"/>
      <c r="F1488"/>
      <c r="G1488"/>
      <c r="H1488"/>
      <c r="I1488"/>
      <c r="J1488"/>
      <c r="K1488"/>
    </row>
    <row r="1489" spans="1:11" ht="15">
      <c r="A1489"/>
      <c r="B1489"/>
      <c r="C1489"/>
      <c r="D1489"/>
      <c r="E1489"/>
      <c r="F1489"/>
      <c r="G1489"/>
      <c r="H1489"/>
      <c r="I1489"/>
      <c r="J1489"/>
      <c r="K1489"/>
    </row>
    <row r="1490" spans="1:11" ht="15">
      <c r="A1490"/>
      <c r="B1490"/>
      <c r="C1490"/>
      <c r="D1490"/>
      <c r="E1490"/>
      <c r="F1490"/>
      <c r="G1490"/>
      <c r="H1490"/>
      <c r="I1490"/>
      <c r="J1490"/>
      <c r="K1490"/>
    </row>
    <row r="1491" spans="1:11" ht="15">
      <c r="A1491"/>
      <c r="B1491"/>
      <c r="C1491"/>
      <c r="D1491"/>
      <c r="E1491"/>
      <c r="F1491"/>
      <c r="G1491"/>
      <c r="H1491"/>
      <c r="I1491"/>
      <c r="J1491"/>
      <c r="K1491"/>
    </row>
    <row r="1492" spans="1:11" ht="15">
      <c r="A1492"/>
      <c r="B1492"/>
      <c r="C1492"/>
      <c r="D1492"/>
      <c r="E1492"/>
      <c r="F1492"/>
      <c r="G1492"/>
      <c r="H1492"/>
      <c r="I1492"/>
      <c r="J1492"/>
      <c r="K1492"/>
    </row>
    <row r="1493" spans="1:11" ht="15">
      <c r="A1493"/>
      <c r="B1493"/>
      <c r="C1493"/>
      <c r="D1493"/>
      <c r="E1493"/>
      <c r="F1493"/>
      <c r="G1493"/>
      <c r="H1493"/>
      <c r="I1493"/>
      <c r="J1493"/>
      <c r="K1493"/>
    </row>
    <row r="1494" spans="1:11" ht="15">
      <c r="A1494"/>
      <c r="B1494"/>
      <c r="C1494"/>
      <c r="D1494"/>
      <c r="E1494"/>
      <c r="F1494"/>
      <c r="G1494"/>
      <c r="H1494"/>
      <c r="I1494"/>
      <c r="J1494"/>
      <c r="K1494"/>
    </row>
    <row r="1495" spans="1:11" ht="15">
      <c r="A1495"/>
      <c r="B1495"/>
      <c r="C1495"/>
      <c r="D1495"/>
      <c r="E1495"/>
      <c r="F1495"/>
      <c r="G1495"/>
      <c r="H1495"/>
      <c r="I1495"/>
      <c r="J1495"/>
      <c r="K1495"/>
    </row>
    <row r="1496" spans="1:11" ht="15">
      <c r="A1496"/>
      <c r="B1496"/>
      <c r="C1496"/>
      <c r="D1496"/>
      <c r="E1496"/>
      <c r="F1496"/>
      <c r="G1496"/>
      <c r="H1496"/>
      <c r="I1496"/>
      <c r="J1496"/>
      <c r="K1496"/>
    </row>
    <row r="1497" spans="1:11" ht="15">
      <c r="A1497"/>
      <c r="B1497"/>
      <c r="C1497"/>
      <c r="D1497"/>
      <c r="E1497"/>
      <c r="F1497"/>
      <c r="G1497"/>
      <c r="H1497"/>
      <c r="I1497"/>
      <c r="J1497"/>
      <c r="K1497"/>
    </row>
    <row r="1498" spans="1:11" ht="15">
      <c r="A1498"/>
      <c r="B1498"/>
      <c r="C1498"/>
      <c r="D1498"/>
      <c r="E1498"/>
      <c r="F1498"/>
      <c r="G1498"/>
      <c r="H1498"/>
      <c r="I1498"/>
      <c r="J1498"/>
      <c r="K1498"/>
    </row>
    <row r="1499" spans="1:11" ht="15">
      <c r="A1499"/>
      <c r="B1499"/>
      <c r="C1499"/>
      <c r="D1499"/>
      <c r="E1499"/>
      <c r="F1499"/>
      <c r="G1499"/>
      <c r="H1499"/>
      <c r="I1499"/>
      <c r="J1499"/>
      <c r="K1499"/>
    </row>
    <row r="1500" spans="1:11" ht="15">
      <c r="A1500"/>
      <c r="B1500"/>
      <c r="C1500"/>
      <c r="D1500"/>
      <c r="E1500"/>
      <c r="F1500"/>
      <c r="G1500"/>
      <c r="H1500"/>
      <c r="I1500"/>
      <c r="J1500"/>
      <c r="K1500"/>
    </row>
    <row r="1501" spans="1:11" ht="15">
      <c r="A1501"/>
      <c r="B1501"/>
      <c r="C1501"/>
      <c r="D1501"/>
      <c r="E1501"/>
      <c r="F1501"/>
      <c r="G1501"/>
      <c r="H1501"/>
      <c r="I1501"/>
      <c r="J1501"/>
      <c r="K1501"/>
    </row>
    <row r="1502" spans="1:11" ht="15">
      <c r="A1502"/>
      <c r="B1502"/>
      <c r="C1502"/>
      <c r="D1502"/>
      <c r="E1502"/>
      <c r="F1502"/>
      <c r="G1502"/>
      <c r="H1502"/>
      <c r="I1502"/>
      <c r="J1502"/>
      <c r="K1502"/>
    </row>
    <row r="1503" spans="1:11" ht="15">
      <c r="A1503"/>
      <c r="B1503"/>
      <c r="C1503"/>
      <c r="D1503"/>
      <c r="E1503"/>
      <c r="F1503"/>
      <c r="G1503"/>
      <c r="H1503"/>
      <c r="I1503"/>
      <c r="J1503"/>
      <c r="K1503"/>
    </row>
    <row r="1504" spans="1:11" ht="15">
      <c r="A1504"/>
      <c r="B1504"/>
      <c r="C1504"/>
      <c r="D1504"/>
      <c r="E1504"/>
      <c r="F1504"/>
      <c r="G1504"/>
      <c r="H1504"/>
      <c r="I1504"/>
      <c r="J1504"/>
      <c r="K1504"/>
    </row>
    <row r="1505" spans="1:11" ht="15">
      <c r="A1505"/>
      <c r="B1505"/>
      <c r="C1505"/>
      <c r="D1505"/>
      <c r="E1505"/>
      <c r="F1505"/>
      <c r="G1505"/>
      <c r="H1505"/>
      <c r="I1505"/>
      <c r="J1505"/>
      <c r="K1505"/>
    </row>
    <row r="1506" spans="1:11" ht="15">
      <c r="A1506"/>
      <c r="B1506"/>
      <c r="C1506"/>
      <c r="D1506"/>
      <c r="E1506"/>
      <c r="F1506"/>
      <c r="G1506"/>
      <c r="H1506"/>
      <c r="I1506"/>
      <c r="J1506"/>
      <c r="K1506"/>
    </row>
    <row r="1507" spans="1:11" ht="15">
      <c r="A1507"/>
      <c r="B1507"/>
      <c r="C1507"/>
      <c r="D1507"/>
      <c r="E1507"/>
      <c r="F1507"/>
      <c r="G1507"/>
      <c r="H1507"/>
      <c r="I1507"/>
      <c r="J1507"/>
      <c r="K1507"/>
    </row>
    <row r="1508" spans="1:11" ht="15">
      <c r="A1508"/>
      <c r="B1508"/>
      <c r="C1508"/>
      <c r="D1508"/>
      <c r="E1508"/>
      <c r="F1508"/>
      <c r="G1508"/>
      <c r="H1508"/>
      <c r="I1508"/>
      <c r="J1508"/>
      <c r="K1508"/>
    </row>
    <row r="1509" spans="1:11" ht="15">
      <c r="A1509"/>
      <c r="B1509"/>
      <c r="C1509"/>
      <c r="D1509"/>
      <c r="E1509"/>
      <c r="F1509"/>
      <c r="G1509"/>
      <c r="H1509"/>
      <c r="I1509"/>
      <c r="J1509"/>
      <c r="K1509"/>
    </row>
    <row r="1510" spans="1:11" ht="15">
      <c r="A1510"/>
      <c r="B1510"/>
      <c r="C1510"/>
      <c r="D1510"/>
      <c r="E1510"/>
      <c r="F1510"/>
      <c r="G1510"/>
      <c r="H1510"/>
      <c r="I1510"/>
      <c r="J1510"/>
      <c r="K1510"/>
    </row>
    <row r="1511" spans="1:11" ht="15">
      <c r="A1511"/>
      <c r="B1511"/>
      <c r="C1511"/>
      <c r="D1511"/>
      <c r="E1511"/>
      <c r="F1511"/>
      <c r="G1511"/>
      <c r="H1511"/>
      <c r="I1511"/>
      <c r="J1511"/>
      <c r="K1511"/>
    </row>
    <row r="1512" spans="1:11" ht="15">
      <c r="A1512"/>
      <c r="B1512"/>
      <c r="C1512"/>
      <c r="D1512"/>
      <c r="E1512"/>
      <c r="F1512"/>
      <c r="G1512"/>
      <c r="H1512"/>
      <c r="I1512"/>
      <c r="J1512"/>
      <c r="K1512"/>
    </row>
    <row r="1513" spans="1:11" ht="15">
      <c r="A1513"/>
      <c r="B1513"/>
      <c r="C1513"/>
      <c r="D1513"/>
      <c r="E1513"/>
      <c r="F1513"/>
      <c r="G1513"/>
      <c r="H1513"/>
      <c r="I1513"/>
      <c r="J1513"/>
      <c r="K1513"/>
    </row>
    <row r="1514" spans="1:11" ht="15">
      <c r="A1514"/>
      <c r="B1514"/>
      <c r="C1514"/>
      <c r="D1514"/>
      <c r="E1514"/>
      <c r="F1514"/>
      <c r="G1514"/>
      <c r="H1514"/>
      <c r="I1514"/>
      <c r="J1514"/>
      <c r="K1514"/>
    </row>
    <row r="1515" spans="1:11" ht="15">
      <c r="A1515"/>
      <c r="B1515"/>
      <c r="C1515"/>
      <c r="D1515"/>
      <c r="E1515"/>
      <c r="F1515"/>
      <c r="G1515"/>
      <c r="H1515"/>
      <c r="I1515"/>
      <c r="J1515"/>
      <c r="K1515"/>
    </row>
    <row r="1516" spans="1:11" ht="15">
      <c r="A1516"/>
      <c r="B1516"/>
      <c r="C1516"/>
      <c r="D1516"/>
      <c r="E1516"/>
      <c r="F1516"/>
      <c r="G1516"/>
      <c r="H1516"/>
      <c r="I1516"/>
      <c r="J1516"/>
      <c r="K1516"/>
    </row>
    <row r="1517" spans="1:11" ht="15">
      <c r="A1517"/>
      <c r="B1517"/>
      <c r="C1517"/>
      <c r="D1517"/>
      <c r="E1517"/>
      <c r="F1517"/>
      <c r="G1517"/>
      <c r="H1517"/>
      <c r="I1517"/>
      <c r="J1517"/>
      <c r="K1517"/>
    </row>
    <row r="1518" spans="1:11" ht="15">
      <c r="A1518"/>
      <c r="B1518"/>
      <c r="C1518"/>
      <c r="D1518"/>
      <c r="E1518"/>
      <c r="F1518"/>
      <c r="G1518"/>
      <c r="H1518"/>
      <c r="I1518"/>
      <c r="J1518"/>
      <c r="K1518"/>
    </row>
    <row r="1519" spans="1:11" ht="15">
      <c r="A1519"/>
      <c r="B1519"/>
      <c r="C1519"/>
      <c r="D1519"/>
      <c r="E1519"/>
      <c r="F1519"/>
      <c r="G1519"/>
      <c r="H1519"/>
      <c r="I1519"/>
      <c r="J1519"/>
      <c r="K1519"/>
    </row>
    <row r="1520" spans="1:11" ht="15">
      <c r="A1520"/>
      <c r="B1520"/>
      <c r="C1520"/>
      <c r="D1520"/>
      <c r="E1520"/>
      <c r="F1520"/>
      <c r="G1520"/>
      <c r="H1520"/>
      <c r="I1520"/>
      <c r="J1520"/>
      <c r="K1520"/>
    </row>
    <row r="1521" spans="1:11" ht="15">
      <c r="A1521"/>
      <c r="B1521"/>
      <c r="C1521"/>
      <c r="D1521"/>
      <c r="E1521"/>
      <c r="F1521"/>
      <c r="G1521"/>
      <c r="H1521"/>
      <c r="I1521"/>
      <c r="J1521"/>
      <c r="K1521"/>
    </row>
    <row r="1522" spans="1:11" ht="15">
      <c r="A1522"/>
      <c r="B1522"/>
      <c r="C1522"/>
      <c r="D1522"/>
      <c r="E1522"/>
      <c r="F1522"/>
      <c r="G1522"/>
      <c r="H1522"/>
      <c r="I1522"/>
      <c r="J1522"/>
      <c r="K1522"/>
    </row>
    <row r="1523" spans="1:11" ht="15">
      <c r="A1523"/>
      <c r="B1523"/>
      <c r="C1523"/>
      <c r="D1523"/>
      <c r="E1523"/>
      <c r="F1523"/>
      <c r="G1523"/>
      <c r="H1523"/>
      <c r="I1523"/>
      <c r="J1523"/>
      <c r="K1523"/>
    </row>
    <row r="1524" spans="1:11" ht="15">
      <c r="A1524"/>
      <c r="B1524"/>
      <c r="C1524"/>
      <c r="D1524"/>
      <c r="E1524"/>
      <c r="F1524"/>
      <c r="G1524"/>
      <c r="H1524"/>
      <c r="I1524"/>
      <c r="J1524"/>
      <c r="K1524"/>
    </row>
    <row r="1525" spans="1:11" ht="15">
      <c r="A1525"/>
      <c r="B1525"/>
      <c r="C1525"/>
      <c r="D1525"/>
      <c r="E1525"/>
      <c r="F1525"/>
      <c r="G1525"/>
      <c r="H1525"/>
      <c r="I1525"/>
      <c r="J1525"/>
      <c r="K1525"/>
    </row>
    <row r="1526" spans="1:11" ht="15">
      <c r="A1526"/>
      <c r="B1526"/>
      <c r="C1526"/>
      <c r="D1526"/>
      <c r="E1526"/>
      <c r="F1526"/>
      <c r="G1526"/>
      <c r="H1526"/>
      <c r="I1526"/>
      <c r="J1526"/>
      <c r="K1526"/>
    </row>
    <row r="1527" spans="1:11" ht="15">
      <c r="A1527"/>
      <c r="B1527"/>
      <c r="C1527"/>
      <c r="D1527"/>
      <c r="E1527"/>
      <c r="F1527"/>
      <c r="G1527"/>
      <c r="H1527"/>
      <c r="I1527"/>
      <c r="J1527"/>
      <c r="K1527"/>
    </row>
    <row r="1528" spans="1:11" ht="15">
      <c r="A1528"/>
      <c r="B1528"/>
      <c r="C1528"/>
      <c r="D1528"/>
      <c r="E1528"/>
      <c r="F1528"/>
      <c r="G1528"/>
      <c r="H1528"/>
      <c r="I1528"/>
      <c r="J1528"/>
      <c r="K1528"/>
    </row>
    <row r="1529" spans="1:11" ht="15">
      <c r="A1529"/>
      <c r="B1529"/>
      <c r="C1529"/>
      <c r="D1529"/>
      <c r="E1529"/>
      <c r="F1529"/>
      <c r="G1529"/>
      <c r="H1529"/>
      <c r="I1529"/>
      <c r="J1529"/>
      <c r="K1529"/>
    </row>
    <row r="1530" spans="1:11" ht="15">
      <c r="A1530"/>
      <c r="B1530"/>
      <c r="C1530"/>
      <c r="D1530"/>
      <c r="E1530"/>
      <c r="F1530"/>
      <c r="G1530"/>
      <c r="H1530"/>
      <c r="I1530"/>
      <c r="J1530"/>
      <c r="K1530"/>
    </row>
    <row r="1531" spans="1:11" ht="15">
      <c r="A1531"/>
      <c r="B1531"/>
      <c r="C1531"/>
      <c r="D1531"/>
      <c r="E1531"/>
      <c r="F1531"/>
      <c r="G1531"/>
      <c r="H1531"/>
      <c r="I1531"/>
      <c r="J1531"/>
      <c r="K1531"/>
    </row>
    <row r="1532" spans="1:11" ht="15">
      <c r="A1532"/>
      <c r="B1532"/>
      <c r="C1532"/>
      <c r="D1532"/>
      <c r="E1532"/>
      <c r="F1532"/>
      <c r="G1532"/>
      <c r="H1532"/>
      <c r="I1532"/>
      <c r="J1532"/>
      <c r="K1532"/>
    </row>
    <row r="1533" spans="1:11" ht="15">
      <c r="A1533"/>
      <c r="B1533"/>
      <c r="C1533"/>
      <c r="D1533"/>
      <c r="E1533"/>
      <c r="F1533"/>
      <c r="G1533"/>
      <c r="H1533"/>
      <c r="I1533"/>
      <c r="J1533"/>
      <c r="K1533"/>
    </row>
    <row r="1534" spans="1:11" ht="15">
      <c r="A1534"/>
      <c r="B1534"/>
      <c r="C1534"/>
      <c r="D1534"/>
      <c r="E1534"/>
      <c r="F1534"/>
      <c r="G1534"/>
      <c r="H1534"/>
      <c r="I1534"/>
      <c r="J1534"/>
      <c r="K1534"/>
    </row>
    <row r="1535" spans="1:11" ht="15">
      <c r="A1535"/>
      <c r="B1535"/>
      <c r="C1535"/>
      <c r="D1535"/>
      <c r="E1535"/>
      <c r="F1535"/>
      <c r="G1535"/>
      <c r="H1535"/>
      <c r="I1535"/>
      <c r="J1535"/>
      <c r="K1535"/>
    </row>
    <row r="1536" spans="1:11" ht="15">
      <c r="A1536"/>
      <c r="B1536"/>
      <c r="C1536"/>
      <c r="D1536"/>
      <c r="E1536"/>
      <c r="F1536"/>
      <c r="G1536"/>
      <c r="H1536"/>
      <c r="I1536"/>
      <c r="J1536"/>
      <c r="K1536"/>
    </row>
    <row r="1537" spans="1:11" ht="15">
      <c r="A1537"/>
      <c r="B1537"/>
      <c r="C1537"/>
      <c r="D1537"/>
      <c r="E1537"/>
      <c r="F1537"/>
      <c r="G1537"/>
      <c r="H1537"/>
      <c r="I1537"/>
      <c r="J1537"/>
      <c r="K1537"/>
    </row>
    <row r="1538" spans="1:11" ht="15">
      <c r="A1538"/>
      <c r="B1538"/>
      <c r="C1538"/>
      <c r="D1538"/>
      <c r="E1538"/>
      <c r="F1538"/>
      <c r="G1538"/>
      <c r="H1538"/>
      <c r="I1538"/>
      <c r="J1538"/>
      <c r="K1538"/>
    </row>
    <row r="1539" spans="1:11" ht="15">
      <c r="A1539"/>
      <c r="B1539"/>
      <c r="C1539"/>
      <c r="D1539"/>
      <c r="E1539"/>
      <c r="F1539"/>
      <c r="G1539"/>
      <c r="H1539"/>
      <c r="I1539"/>
      <c r="J1539"/>
      <c r="K1539"/>
    </row>
    <row r="1540" spans="1:11" ht="15">
      <c r="A1540"/>
      <c r="B1540"/>
      <c r="C1540"/>
      <c r="D1540"/>
      <c r="E1540"/>
      <c r="F1540"/>
      <c r="G1540"/>
      <c r="H1540"/>
      <c r="I1540"/>
      <c r="J1540"/>
      <c r="K1540"/>
    </row>
    <row r="1541" spans="1:11" ht="15">
      <c r="A1541"/>
      <c r="B1541"/>
      <c r="C1541"/>
      <c r="D1541"/>
      <c r="E1541"/>
      <c r="F1541"/>
      <c r="G1541"/>
      <c r="H1541"/>
      <c r="I1541"/>
      <c r="J1541"/>
      <c r="K1541"/>
    </row>
    <row r="1542" spans="1:11" ht="15">
      <c r="A1542"/>
      <c r="B1542"/>
      <c r="C1542"/>
      <c r="D1542"/>
      <c r="E1542"/>
      <c r="F1542"/>
      <c r="G1542"/>
      <c r="H1542"/>
      <c r="I1542"/>
      <c r="J1542"/>
      <c r="K1542"/>
    </row>
    <row r="1543" spans="1:11" ht="15">
      <c r="A1543"/>
      <c r="B1543"/>
      <c r="C1543"/>
      <c r="D1543"/>
      <c r="E1543"/>
      <c r="F1543"/>
      <c r="G1543"/>
      <c r="H1543"/>
      <c r="I1543"/>
      <c r="J1543"/>
      <c r="K1543"/>
    </row>
    <row r="1544" spans="1:11" ht="15">
      <c r="A1544"/>
      <c r="B1544"/>
      <c r="C1544"/>
      <c r="D1544"/>
      <c r="E1544"/>
      <c r="F1544"/>
      <c r="G1544"/>
      <c r="H1544"/>
      <c r="I1544"/>
      <c r="J1544"/>
      <c r="K1544"/>
    </row>
    <row r="1545" spans="1:11" ht="15">
      <c r="A1545"/>
      <c r="B1545"/>
      <c r="C1545"/>
      <c r="D1545"/>
      <c r="E1545"/>
      <c r="F1545"/>
      <c r="G1545"/>
      <c r="H1545"/>
      <c r="I1545"/>
      <c r="J1545"/>
      <c r="K1545"/>
    </row>
    <row r="1546" spans="1:11" ht="15">
      <c r="A1546"/>
      <c r="B1546"/>
      <c r="C1546"/>
      <c r="D1546"/>
      <c r="E1546"/>
      <c r="F1546"/>
      <c r="G1546"/>
      <c r="H1546"/>
      <c r="I1546"/>
      <c r="J1546"/>
      <c r="K1546"/>
    </row>
    <row r="1547" spans="1:11" ht="15">
      <c r="A1547"/>
      <c r="B1547"/>
      <c r="C1547"/>
      <c r="D1547"/>
      <c r="E1547"/>
      <c r="F1547"/>
      <c r="G1547"/>
      <c r="H1547"/>
      <c r="I1547"/>
      <c r="J1547"/>
      <c r="K1547"/>
    </row>
    <row r="1548" spans="1:11" ht="15">
      <c r="A1548"/>
      <c r="B1548"/>
      <c r="C1548"/>
      <c r="D1548"/>
      <c r="E1548"/>
      <c r="F1548"/>
      <c r="G1548"/>
      <c r="H1548"/>
      <c r="I1548"/>
      <c r="J1548"/>
      <c r="K1548"/>
    </row>
    <row r="1549" spans="1:11" ht="15">
      <c r="A1549"/>
      <c r="B1549"/>
      <c r="C1549"/>
      <c r="D1549"/>
      <c r="E1549"/>
      <c r="F1549"/>
      <c r="G1549"/>
      <c r="H1549"/>
      <c r="I1549"/>
      <c r="J1549"/>
      <c r="K1549"/>
    </row>
    <row r="1550" spans="1:11" ht="15">
      <c r="A1550"/>
      <c r="B1550"/>
      <c r="C1550"/>
      <c r="D1550"/>
      <c r="E1550"/>
      <c r="F1550"/>
      <c r="G1550"/>
      <c r="H1550"/>
      <c r="I1550"/>
      <c r="J1550"/>
      <c r="K1550"/>
    </row>
    <row r="1551" spans="1:11" ht="15">
      <c r="A1551"/>
      <c r="B1551"/>
      <c r="C1551"/>
      <c r="D1551"/>
      <c r="E1551"/>
      <c r="F1551"/>
      <c r="G1551"/>
      <c r="H1551"/>
      <c r="I1551"/>
      <c r="J1551"/>
      <c r="K1551"/>
    </row>
    <row r="1552" spans="1:11" ht="15">
      <c r="A1552"/>
      <c r="B1552"/>
      <c r="C1552"/>
      <c r="D1552"/>
      <c r="E1552"/>
      <c r="F1552"/>
      <c r="G1552"/>
      <c r="H1552"/>
      <c r="I1552"/>
      <c r="J1552"/>
      <c r="K1552"/>
    </row>
    <row r="1553" spans="1:11" ht="15">
      <c r="A1553"/>
      <c r="B1553"/>
      <c r="C1553"/>
      <c r="D1553"/>
      <c r="E1553"/>
      <c r="F1553"/>
      <c r="G1553"/>
      <c r="H1553"/>
      <c r="I1553"/>
      <c r="J1553"/>
      <c r="K1553"/>
    </row>
    <row r="1554" spans="1:11" ht="15">
      <c r="A1554"/>
      <c r="B1554"/>
      <c r="C1554"/>
      <c r="D1554"/>
      <c r="E1554"/>
      <c r="F1554"/>
      <c r="G1554"/>
      <c r="H1554"/>
      <c r="I1554"/>
      <c r="J1554"/>
      <c r="K1554"/>
    </row>
    <row r="1555" spans="1:11" ht="15">
      <c r="A1555"/>
      <c r="B1555"/>
      <c r="C1555"/>
      <c r="D1555"/>
      <c r="E1555"/>
      <c r="F1555"/>
      <c r="G1555"/>
      <c r="H1555"/>
      <c r="I1555"/>
      <c r="J1555"/>
      <c r="K1555"/>
    </row>
    <row r="1556" spans="1:11" ht="15">
      <c r="A1556"/>
      <c r="B1556"/>
      <c r="C1556"/>
      <c r="D1556"/>
      <c r="E1556"/>
      <c r="F1556"/>
      <c r="G1556"/>
      <c r="H1556"/>
      <c r="I1556"/>
      <c r="J1556"/>
      <c r="K1556"/>
    </row>
    <row r="1557" spans="1:11" ht="15">
      <c r="A1557"/>
      <c r="B1557"/>
      <c r="C1557"/>
      <c r="D1557"/>
      <c r="E1557"/>
      <c r="F1557"/>
      <c r="G1557"/>
      <c r="H1557"/>
      <c r="I1557"/>
      <c r="J1557"/>
      <c r="K1557"/>
    </row>
    <row r="1558" spans="1:11" ht="15">
      <c r="A1558"/>
      <c r="B1558"/>
      <c r="C1558"/>
      <c r="D1558"/>
      <c r="E1558"/>
      <c r="F1558"/>
      <c r="G1558"/>
      <c r="H1558"/>
      <c r="I1558"/>
      <c r="J1558"/>
      <c r="K1558"/>
    </row>
    <row r="1559" spans="1:11" ht="15">
      <c r="A1559"/>
      <c r="B1559"/>
      <c r="C1559"/>
      <c r="D1559"/>
      <c r="E1559"/>
      <c r="F1559"/>
      <c r="G1559"/>
      <c r="H1559"/>
      <c r="I1559"/>
      <c r="J1559"/>
      <c r="K1559"/>
    </row>
    <row r="1560" spans="1:11" ht="15">
      <c r="A1560"/>
      <c r="B1560"/>
      <c r="C1560"/>
      <c r="D1560"/>
      <c r="E1560"/>
      <c r="F1560"/>
      <c r="G1560"/>
      <c r="H1560"/>
      <c r="I1560"/>
      <c r="J1560"/>
      <c r="K1560"/>
    </row>
    <row r="1561" spans="1:11" ht="15">
      <c r="A1561"/>
      <c r="B1561"/>
      <c r="C1561"/>
      <c r="D1561"/>
      <c r="E1561"/>
      <c r="F1561"/>
      <c r="G1561"/>
      <c r="H1561"/>
      <c r="I1561"/>
      <c r="J1561"/>
      <c r="K1561"/>
    </row>
    <row r="1562" spans="1:11" ht="15">
      <c r="A1562"/>
      <c r="B1562"/>
      <c r="C1562"/>
      <c r="D1562"/>
      <c r="E1562"/>
      <c r="F1562"/>
      <c r="G1562"/>
      <c r="H1562"/>
      <c r="I1562"/>
      <c r="J1562"/>
      <c r="K1562"/>
    </row>
    <row r="1563" spans="1:11" ht="15">
      <c r="A1563"/>
      <c r="B1563"/>
      <c r="C1563"/>
      <c r="D1563"/>
      <c r="E1563"/>
      <c r="F1563"/>
      <c r="G1563"/>
      <c r="H1563"/>
      <c r="I1563"/>
      <c r="J1563"/>
      <c r="K1563"/>
    </row>
    <row r="1564" spans="1:11" ht="15">
      <c r="A1564"/>
      <c r="B1564"/>
      <c r="C1564"/>
      <c r="D1564"/>
      <c r="E1564"/>
      <c r="F1564"/>
      <c r="G1564"/>
      <c r="H1564"/>
      <c r="I1564"/>
      <c r="J1564"/>
      <c r="K1564"/>
    </row>
    <row r="1565" spans="1:11" ht="15">
      <c r="A1565"/>
      <c r="B1565"/>
      <c r="C1565"/>
      <c r="D1565"/>
      <c r="E1565"/>
      <c r="F1565"/>
      <c r="G1565"/>
      <c r="H1565"/>
      <c r="I1565"/>
      <c r="J1565"/>
      <c r="K1565"/>
    </row>
    <row r="1566" spans="1:11" ht="15">
      <c r="A1566"/>
      <c r="B1566"/>
      <c r="C1566"/>
      <c r="D1566"/>
      <c r="E1566"/>
      <c r="F1566"/>
      <c r="G1566"/>
      <c r="H1566"/>
      <c r="I1566"/>
      <c r="J1566"/>
      <c r="K1566"/>
    </row>
    <row r="1567" spans="1:11" ht="15">
      <c r="A1567"/>
      <c r="B1567"/>
      <c r="C1567"/>
      <c r="D1567"/>
      <c r="E1567"/>
      <c r="F1567"/>
      <c r="G1567"/>
      <c r="H1567"/>
      <c r="I1567"/>
      <c r="J1567"/>
      <c r="K1567"/>
    </row>
    <row r="1568" spans="1:11" ht="15">
      <c r="A1568"/>
      <c r="B1568"/>
      <c r="C1568"/>
      <c r="D1568"/>
      <c r="E1568"/>
      <c r="F1568"/>
      <c r="G1568"/>
      <c r="H1568"/>
      <c r="I1568"/>
      <c r="J1568"/>
      <c r="K1568"/>
    </row>
    <row r="1569" spans="1:11" ht="15">
      <c r="A1569"/>
      <c r="B1569"/>
      <c r="C1569"/>
      <c r="D1569"/>
      <c r="E1569"/>
      <c r="F1569"/>
      <c r="G1569"/>
      <c r="H1569"/>
      <c r="I1569"/>
      <c r="J1569"/>
      <c r="K1569"/>
    </row>
    <row r="1570" spans="1:11" ht="15">
      <c r="A1570"/>
      <c r="B1570"/>
      <c r="C1570"/>
      <c r="D1570"/>
      <c r="E1570"/>
      <c r="F1570"/>
      <c r="G1570"/>
      <c r="H1570"/>
      <c r="I1570"/>
      <c r="J1570"/>
      <c r="K1570"/>
    </row>
    <row r="1571" spans="1:11" ht="15">
      <c r="A1571"/>
      <c r="B1571"/>
      <c r="C1571"/>
      <c r="D1571"/>
      <c r="E1571"/>
      <c r="F1571"/>
      <c r="G1571"/>
      <c r="H1571"/>
      <c r="I1571"/>
      <c r="J1571"/>
      <c r="K1571"/>
    </row>
    <row r="1572" spans="1:11" ht="15">
      <c r="A1572"/>
      <c r="B1572"/>
      <c r="C1572"/>
      <c r="D1572"/>
      <c r="E1572"/>
      <c r="F1572"/>
      <c r="G1572"/>
      <c r="H1572"/>
      <c r="I1572"/>
      <c r="J1572"/>
      <c r="K1572"/>
    </row>
    <row r="1573" spans="1:11" ht="15">
      <c r="A1573"/>
      <c r="B1573"/>
      <c r="C1573"/>
      <c r="D1573"/>
      <c r="E1573"/>
      <c r="F1573"/>
      <c r="G1573"/>
      <c r="H1573"/>
      <c r="I1573"/>
      <c r="J1573"/>
      <c r="K1573"/>
    </row>
    <row r="1574" spans="1:11" ht="15">
      <c r="A1574"/>
      <c r="B1574"/>
      <c r="C1574"/>
      <c r="D1574"/>
      <c r="E1574"/>
      <c r="F1574"/>
      <c r="G1574"/>
      <c r="H1574"/>
      <c r="I1574"/>
      <c r="J1574"/>
      <c r="K1574"/>
    </row>
    <row r="1575" spans="1:11" ht="15">
      <c r="A1575"/>
      <c r="B1575"/>
      <c r="C1575"/>
      <c r="D1575"/>
      <c r="E1575"/>
      <c r="F1575"/>
      <c r="G1575"/>
      <c r="H1575"/>
      <c r="I1575"/>
      <c r="J1575"/>
      <c r="K1575"/>
    </row>
    <row r="1576" spans="1:11" ht="15">
      <c r="A1576"/>
      <c r="B1576"/>
      <c r="C1576"/>
      <c r="D1576"/>
      <c r="E1576"/>
      <c r="F1576"/>
      <c r="G1576"/>
      <c r="H1576"/>
      <c r="I1576"/>
      <c r="J1576"/>
      <c r="K1576"/>
    </row>
    <row r="1577" spans="1:11" ht="15">
      <c r="A1577"/>
      <c r="B1577"/>
      <c r="C1577"/>
      <c r="D1577"/>
      <c r="E1577"/>
      <c r="F1577"/>
      <c r="G1577"/>
      <c r="H1577"/>
      <c r="I1577"/>
      <c r="J1577"/>
      <c r="K1577"/>
    </row>
    <row r="1578" spans="1:11" ht="15">
      <c r="A1578"/>
      <c r="B1578"/>
      <c r="C1578"/>
      <c r="D1578"/>
      <c r="E1578"/>
      <c r="F1578"/>
      <c r="G1578"/>
      <c r="H1578"/>
      <c r="I1578"/>
      <c r="J1578"/>
      <c r="K1578"/>
    </row>
    <row r="1579" spans="1:11" ht="15">
      <c r="A1579"/>
      <c r="B1579"/>
      <c r="C1579"/>
      <c r="D1579"/>
      <c r="E1579"/>
      <c r="F1579"/>
      <c r="G1579"/>
      <c r="H1579"/>
      <c r="I1579"/>
      <c r="J1579"/>
      <c r="K1579"/>
    </row>
    <row r="1580" spans="1:11" ht="15">
      <c r="A1580"/>
      <c r="B1580"/>
      <c r="C1580"/>
      <c r="D1580"/>
      <c r="E1580"/>
      <c r="F1580"/>
      <c r="G1580"/>
      <c r="H1580"/>
      <c r="I1580"/>
      <c r="J1580"/>
      <c r="K1580"/>
    </row>
    <row r="1581" spans="1:11" ht="15">
      <c r="A1581"/>
      <c r="B1581"/>
      <c r="C1581"/>
      <c r="D1581"/>
      <c r="E1581"/>
      <c r="F1581"/>
      <c r="G1581"/>
      <c r="H1581"/>
      <c r="I1581"/>
      <c r="J1581"/>
      <c r="K1581"/>
    </row>
    <row r="1582" spans="1:11" ht="15">
      <c r="A1582"/>
      <c r="B1582"/>
      <c r="C1582"/>
      <c r="D1582"/>
      <c r="E1582"/>
      <c r="F1582"/>
      <c r="G1582"/>
      <c r="H1582"/>
      <c r="I1582"/>
      <c r="J1582"/>
      <c r="K1582"/>
    </row>
    <row r="1583" spans="1:11" ht="15">
      <c r="A1583"/>
      <c r="B1583"/>
      <c r="C1583"/>
      <c r="D1583"/>
      <c r="E1583"/>
      <c r="F1583"/>
      <c r="G1583"/>
      <c r="H1583"/>
      <c r="I1583"/>
      <c r="J1583"/>
      <c r="K1583"/>
    </row>
    <row r="1584" spans="1:11" ht="15">
      <c r="A1584"/>
      <c r="B1584"/>
      <c r="C1584"/>
      <c r="D1584"/>
      <c r="E1584"/>
      <c r="F1584"/>
      <c r="G1584"/>
      <c r="H1584"/>
      <c r="I1584"/>
      <c r="J1584"/>
      <c r="K1584"/>
    </row>
    <row r="1585" spans="1:11" ht="15">
      <c r="A1585"/>
      <c r="B1585"/>
      <c r="C1585"/>
      <c r="D1585"/>
      <c r="E1585"/>
      <c r="F1585"/>
      <c r="G1585"/>
      <c r="H1585"/>
      <c r="I1585"/>
      <c r="J1585"/>
      <c r="K1585"/>
    </row>
    <row r="1586" spans="1:11" ht="15">
      <c r="A1586"/>
      <c r="B1586"/>
      <c r="C1586"/>
      <c r="D1586"/>
      <c r="E1586"/>
      <c r="F1586"/>
      <c r="G1586"/>
      <c r="H1586"/>
      <c r="I1586"/>
      <c r="J1586"/>
      <c r="K1586"/>
    </row>
    <row r="1587" spans="1:11" ht="15">
      <c r="A1587"/>
      <c r="B1587"/>
      <c r="C1587"/>
      <c r="D1587"/>
      <c r="E1587"/>
      <c r="F1587"/>
      <c r="G1587"/>
      <c r="H1587"/>
      <c r="I1587"/>
      <c r="J1587"/>
      <c r="K1587"/>
    </row>
    <row r="1588" spans="1:11" ht="15">
      <c r="A1588"/>
      <c r="B1588"/>
      <c r="C1588"/>
      <c r="D1588"/>
      <c r="E1588"/>
      <c r="F1588"/>
      <c r="G1588"/>
      <c r="H1588"/>
      <c r="I1588"/>
      <c r="J1588"/>
      <c r="K1588"/>
    </row>
    <row r="1589" spans="1:11" ht="15">
      <c r="A1589"/>
      <c r="B1589"/>
      <c r="C1589"/>
      <c r="D1589"/>
      <c r="E1589"/>
      <c r="F1589"/>
      <c r="G1589"/>
      <c r="H1589"/>
      <c r="I1589"/>
      <c r="J1589"/>
      <c r="K1589"/>
    </row>
    <row r="1590" spans="1:11" ht="15">
      <c r="A1590"/>
      <c r="B1590"/>
      <c r="C1590"/>
      <c r="D1590"/>
      <c r="E1590"/>
      <c r="F1590"/>
      <c r="G1590"/>
      <c r="H1590"/>
      <c r="I1590"/>
      <c r="J1590"/>
      <c r="K1590"/>
    </row>
    <row r="1591" spans="1:11" ht="15">
      <c r="A1591"/>
      <c r="B1591"/>
      <c r="C1591"/>
      <c r="D1591"/>
      <c r="E1591"/>
      <c r="F1591"/>
      <c r="G1591"/>
      <c r="H1591"/>
      <c r="I1591"/>
      <c r="J1591"/>
      <c r="K1591"/>
    </row>
    <row r="1592" spans="1:11" ht="15">
      <c r="A1592"/>
      <c r="B1592"/>
      <c r="C1592"/>
      <c r="D1592"/>
      <c r="E1592"/>
      <c r="F1592"/>
      <c r="G1592"/>
      <c r="H1592"/>
      <c r="I1592"/>
      <c r="J1592"/>
      <c r="K1592"/>
    </row>
    <row r="1593" spans="1:11" ht="15">
      <c r="A1593"/>
      <c r="B1593"/>
      <c r="C1593"/>
      <c r="D1593"/>
      <c r="E1593"/>
      <c r="F1593"/>
      <c r="G1593"/>
      <c r="H1593"/>
      <c r="I1593"/>
      <c r="J1593"/>
      <c r="K1593"/>
    </row>
    <row r="1594" spans="1:11" ht="15">
      <c r="A1594"/>
      <c r="B1594"/>
      <c r="C1594"/>
      <c r="D1594"/>
      <c r="E1594"/>
      <c r="F1594"/>
      <c r="G1594"/>
      <c r="H1594"/>
      <c r="I1594"/>
      <c r="J1594"/>
      <c r="K1594"/>
    </row>
    <row r="1595" spans="1:11" ht="15">
      <c r="A1595"/>
      <c r="B1595"/>
      <c r="C1595"/>
      <c r="D1595"/>
      <c r="E1595"/>
      <c r="F1595"/>
      <c r="G1595"/>
      <c r="H1595"/>
      <c r="I1595"/>
      <c r="J1595"/>
      <c r="K1595"/>
    </row>
    <row r="1596" spans="1:11" ht="15">
      <c r="A1596"/>
      <c r="B1596"/>
      <c r="C1596"/>
      <c r="D1596"/>
      <c r="E1596"/>
      <c r="F1596"/>
      <c r="G1596"/>
      <c r="H1596"/>
      <c r="I1596"/>
      <c r="J1596"/>
      <c r="K1596"/>
    </row>
    <row r="1597" spans="1:11" ht="15">
      <c r="A1597"/>
      <c r="B1597"/>
      <c r="C1597"/>
      <c r="D1597"/>
      <c r="E1597"/>
      <c r="F1597"/>
      <c r="G1597"/>
      <c r="H1597"/>
      <c r="I1597"/>
      <c r="J1597"/>
      <c r="K1597"/>
    </row>
    <row r="1598" spans="1:11" ht="15">
      <c r="A1598"/>
      <c r="B1598"/>
      <c r="C1598"/>
      <c r="D1598"/>
      <c r="E1598"/>
      <c r="F1598"/>
      <c r="G1598"/>
      <c r="H1598"/>
      <c r="I1598"/>
      <c r="J1598"/>
      <c r="K1598"/>
    </row>
    <row r="1599" spans="1:11" ht="15">
      <c r="A1599"/>
      <c r="B1599"/>
      <c r="C1599"/>
      <c r="D1599"/>
      <c r="E1599"/>
      <c r="F1599"/>
      <c r="G1599"/>
      <c r="H1599"/>
      <c r="I1599"/>
      <c r="J1599"/>
      <c r="K1599"/>
    </row>
    <row r="1600" spans="1:11" ht="15">
      <c r="A1600"/>
      <c r="B1600"/>
      <c r="C1600"/>
      <c r="D1600"/>
      <c r="E1600"/>
      <c r="F1600"/>
      <c r="G1600"/>
      <c r="H1600"/>
      <c r="I1600"/>
      <c r="J1600"/>
      <c r="K1600"/>
    </row>
    <row r="1601" spans="1:11" ht="15">
      <c r="A1601"/>
      <c r="B1601"/>
      <c r="C1601"/>
      <c r="D1601"/>
      <c r="E1601"/>
      <c r="F1601"/>
      <c r="G1601"/>
      <c r="H1601"/>
      <c r="I1601"/>
      <c r="J1601"/>
      <c r="K1601"/>
    </row>
    <row r="1602" spans="1:11" ht="15">
      <c r="A1602"/>
      <c r="B1602"/>
      <c r="C1602"/>
      <c r="D1602"/>
      <c r="E1602"/>
      <c r="F1602"/>
      <c r="G1602"/>
      <c r="H1602"/>
      <c r="I1602"/>
      <c r="J1602"/>
      <c r="K1602"/>
    </row>
    <row r="1603" spans="1:11" ht="15">
      <c r="A1603"/>
      <c r="B1603"/>
      <c r="C1603"/>
      <c r="D1603"/>
      <c r="E1603"/>
      <c r="F1603"/>
      <c r="G1603"/>
      <c r="H1603"/>
      <c r="I1603"/>
      <c r="J1603"/>
      <c r="K1603"/>
    </row>
    <row r="1604" spans="1:11" ht="15">
      <c r="A1604"/>
      <c r="B1604"/>
      <c r="C1604"/>
      <c r="D1604"/>
      <c r="E1604"/>
      <c r="F1604"/>
      <c r="G1604"/>
      <c r="H1604"/>
      <c r="I1604"/>
      <c r="J1604"/>
      <c r="K1604"/>
    </row>
    <row r="1605" spans="1:11" ht="15">
      <c r="A1605"/>
      <c r="B1605"/>
      <c r="C1605"/>
      <c r="D1605"/>
      <c r="E1605"/>
      <c r="F1605"/>
      <c r="G1605"/>
      <c r="H1605"/>
      <c r="I1605"/>
      <c r="J1605"/>
      <c r="K1605"/>
    </row>
    <row r="1606" spans="1:11" ht="15">
      <c r="A1606"/>
      <c r="B1606"/>
      <c r="C1606"/>
      <c r="D1606"/>
      <c r="E1606"/>
      <c r="F1606"/>
      <c r="G1606"/>
      <c r="H1606"/>
      <c r="I1606"/>
      <c r="J1606"/>
      <c r="K1606"/>
    </row>
    <row r="1607" spans="1:11" ht="15">
      <c r="A1607"/>
      <c r="B1607"/>
      <c r="C1607"/>
      <c r="D1607"/>
      <c r="E1607"/>
      <c r="F1607"/>
      <c r="G1607"/>
      <c r="H1607"/>
      <c r="I1607"/>
      <c r="J1607"/>
      <c r="K1607"/>
    </row>
    <row r="1608" spans="1:11" ht="15">
      <c r="A1608"/>
      <c r="B1608"/>
      <c r="C1608"/>
      <c r="D1608"/>
      <c r="E1608"/>
      <c r="F1608"/>
      <c r="G1608"/>
      <c r="H1608"/>
      <c r="I1608"/>
      <c r="J1608"/>
      <c r="K1608"/>
    </row>
    <row r="1609" spans="1:11" ht="15">
      <c r="A1609"/>
      <c r="B1609"/>
      <c r="C1609"/>
      <c r="D1609"/>
      <c r="E1609"/>
      <c r="F1609"/>
      <c r="G1609"/>
      <c r="H1609"/>
      <c r="I1609"/>
      <c r="J1609"/>
      <c r="K1609"/>
    </row>
    <row r="1610" spans="1:11" ht="15">
      <c r="A1610"/>
      <c r="B1610"/>
      <c r="C1610"/>
      <c r="D1610"/>
      <c r="E1610"/>
      <c r="F1610"/>
      <c r="G1610"/>
      <c r="H1610"/>
      <c r="I1610"/>
      <c r="J1610"/>
      <c r="K1610"/>
    </row>
    <row r="1611" spans="1:11" ht="15">
      <c r="A1611"/>
      <c r="B1611"/>
      <c r="C1611"/>
      <c r="D1611"/>
      <c r="E1611"/>
      <c r="F1611"/>
      <c r="G1611"/>
      <c r="H1611"/>
      <c r="I1611"/>
      <c r="J1611"/>
      <c r="K1611"/>
    </row>
    <row r="1612" spans="1:11" ht="15">
      <c r="A1612"/>
      <c r="B1612"/>
      <c r="C1612"/>
      <c r="D1612"/>
      <c r="E1612"/>
      <c r="F1612"/>
      <c r="G1612"/>
      <c r="H1612"/>
      <c r="I1612"/>
      <c r="J1612"/>
      <c r="K1612"/>
    </row>
    <row r="1613" spans="1:11" ht="15">
      <c r="A1613"/>
      <c r="B1613"/>
      <c r="C1613"/>
      <c r="D1613"/>
      <c r="E1613"/>
      <c r="F1613"/>
      <c r="G1613"/>
      <c r="H1613"/>
      <c r="I1613"/>
      <c r="J1613"/>
      <c r="K1613"/>
    </row>
    <row r="1614" spans="1:11" ht="15">
      <c r="A1614"/>
      <c r="B1614"/>
      <c r="C1614"/>
      <c r="D1614"/>
      <c r="E1614"/>
      <c r="F1614"/>
      <c r="G1614"/>
      <c r="H1614"/>
      <c r="I1614"/>
      <c r="J1614"/>
      <c r="K1614"/>
    </row>
    <row r="1615" spans="1:11" ht="15">
      <c r="A1615"/>
      <c r="B1615"/>
      <c r="C1615"/>
      <c r="D1615"/>
      <c r="E1615"/>
      <c r="F1615"/>
      <c r="G1615"/>
      <c r="H1615"/>
      <c r="I1615"/>
      <c r="J1615"/>
      <c r="K1615"/>
    </row>
    <row r="1616" spans="1:11" ht="15">
      <c r="A1616"/>
      <c r="B1616"/>
      <c r="C1616"/>
      <c r="D1616"/>
      <c r="E1616"/>
      <c r="F1616"/>
      <c r="G1616"/>
      <c r="H1616"/>
      <c r="I1616"/>
      <c r="J1616"/>
      <c r="K1616"/>
    </row>
    <row r="1617" spans="1:11" ht="15">
      <c r="A1617"/>
      <c r="B1617"/>
      <c r="C1617"/>
      <c r="D1617"/>
      <c r="E1617"/>
      <c r="F1617"/>
      <c r="G1617"/>
      <c r="H1617"/>
      <c r="I1617"/>
      <c r="J1617"/>
      <c r="K1617"/>
    </row>
    <row r="1618" spans="1:11" ht="15">
      <c r="A1618"/>
      <c r="B1618"/>
      <c r="C1618"/>
      <c r="D1618"/>
      <c r="E1618"/>
      <c r="F1618"/>
      <c r="G1618"/>
      <c r="H1618"/>
      <c r="I1618"/>
      <c r="J1618"/>
      <c r="K1618"/>
    </row>
    <row r="1619" spans="1:11" ht="15">
      <c r="A1619"/>
      <c r="B1619"/>
      <c r="C1619"/>
      <c r="D1619"/>
      <c r="E1619"/>
      <c r="F1619"/>
      <c r="G1619"/>
      <c r="H1619"/>
      <c r="I1619"/>
      <c r="J1619"/>
      <c r="K1619"/>
    </row>
    <row r="1620" spans="1:11" ht="15">
      <c r="A1620"/>
      <c r="B1620"/>
      <c r="C1620"/>
      <c r="D1620"/>
      <c r="E1620"/>
      <c r="F1620"/>
      <c r="G1620"/>
      <c r="H1620"/>
      <c r="I1620"/>
      <c r="J1620"/>
      <c r="K1620"/>
    </row>
    <row r="1621" spans="1:11" ht="15">
      <c r="A1621"/>
      <c r="B1621"/>
      <c r="C1621"/>
      <c r="D1621"/>
      <c r="E1621"/>
      <c r="F1621"/>
      <c r="G1621"/>
      <c r="H1621"/>
      <c r="I1621"/>
      <c r="J1621"/>
      <c r="K1621"/>
    </row>
    <row r="1622" spans="1:11" ht="15">
      <c r="A1622"/>
      <c r="B1622"/>
      <c r="C1622"/>
      <c r="D1622"/>
      <c r="E1622"/>
      <c r="F1622"/>
      <c r="G1622"/>
      <c r="H1622"/>
      <c r="I1622"/>
      <c r="J1622"/>
      <c r="K1622"/>
    </row>
    <row r="1623" spans="1:11" ht="15">
      <c r="A1623"/>
      <c r="B1623"/>
      <c r="C1623"/>
      <c r="D1623"/>
      <c r="E1623"/>
      <c r="F1623"/>
      <c r="G1623"/>
      <c r="H1623"/>
      <c r="I1623"/>
      <c r="J1623"/>
      <c r="K1623"/>
    </row>
    <row r="1624" spans="1:11" ht="15">
      <c r="A1624"/>
      <c r="B1624"/>
      <c r="C1624"/>
      <c r="D1624"/>
      <c r="E1624"/>
      <c r="F1624"/>
      <c r="G1624"/>
      <c r="H1624"/>
      <c r="I1624"/>
      <c r="J1624"/>
      <c r="K1624"/>
    </row>
    <row r="1625" spans="1:11" ht="15">
      <c r="A1625"/>
      <c r="B1625"/>
      <c r="C1625"/>
      <c r="D1625"/>
      <c r="E1625"/>
      <c r="F1625"/>
      <c r="G1625"/>
      <c r="H1625"/>
      <c r="I1625"/>
      <c r="J1625"/>
      <c r="K1625"/>
    </row>
    <row r="1626" spans="1:11" ht="15">
      <c r="A1626"/>
      <c r="B1626"/>
      <c r="C1626"/>
      <c r="D1626"/>
      <c r="E1626"/>
      <c r="F1626"/>
      <c r="G1626"/>
      <c r="H1626"/>
      <c r="I1626"/>
      <c r="J1626"/>
      <c r="K1626"/>
    </row>
    <row r="1627" spans="1:11" ht="15">
      <c r="A1627"/>
      <c r="B1627"/>
      <c r="C1627"/>
      <c r="D1627"/>
      <c r="E1627"/>
      <c r="F1627"/>
      <c r="G1627"/>
      <c r="H1627"/>
      <c r="I1627"/>
      <c r="J1627"/>
      <c r="K1627"/>
    </row>
    <row r="1628" spans="1:11" ht="15">
      <c r="A1628"/>
      <c r="B1628"/>
      <c r="C1628"/>
      <c r="D1628"/>
      <c r="E1628"/>
      <c r="F1628"/>
      <c r="G1628"/>
      <c r="H1628"/>
      <c r="I1628"/>
      <c r="J1628"/>
      <c r="K1628"/>
    </row>
    <row r="1629" spans="1:11" ht="15">
      <c r="A1629"/>
      <c r="B1629"/>
      <c r="C1629"/>
      <c r="D1629"/>
      <c r="E1629"/>
      <c r="F1629"/>
      <c r="G1629"/>
      <c r="H1629"/>
      <c r="I1629"/>
      <c r="J1629"/>
      <c r="K1629"/>
    </row>
    <row r="1630" spans="1:11" ht="15">
      <c r="A1630"/>
      <c r="B1630"/>
      <c r="C1630"/>
      <c r="D1630"/>
      <c r="E1630"/>
      <c r="F1630"/>
      <c r="G1630"/>
      <c r="H1630"/>
      <c r="I1630"/>
      <c r="J1630"/>
      <c r="K1630"/>
    </row>
    <row r="1631" spans="1:11" ht="15">
      <c r="A1631"/>
      <c r="B1631"/>
      <c r="C1631"/>
      <c r="D1631"/>
      <c r="E1631"/>
      <c r="F1631"/>
      <c r="G1631"/>
      <c r="H1631"/>
      <c r="I1631"/>
      <c r="J1631"/>
      <c r="K1631"/>
    </row>
    <row r="1632" spans="1:11" ht="15">
      <c r="A1632"/>
      <c r="B1632"/>
      <c r="C1632"/>
      <c r="D1632"/>
      <c r="E1632"/>
      <c r="F1632"/>
      <c r="G1632"/>
      <c r="H1632"/>
      <c r="I1632"/>
      <c r="J1632"/>
      <c r="K1632"/>
    </row>
    <row r="1633" spans="1:11" ht="15">
      <c r="A1633"/>
      <c r="B1633"/>
      <c r="C1633"/>
      <c r="D1633"/>
      <c r="E1633"/>
      <c r="F1633"/>
      <c r="G1633"/>
      <c r="H1633"/>
      <c r="I1633"/>
      <c r="J1633"/>
      <c r="K1633"/>
    </row>
    <row r="1634" spans="1:11" ht="15">
      <c r="A1634"/>
      <c r="B1634"/>
      <c r="C1634"/>
      <c r="D1634"/>
      <c r="E1634"/>
      <c r="F1634"/>
      <c r="G1634"/>
      <c r="H1634"/>
      <c r="I1634"/>
      <c r="J1634"/>
      <c r="K1634"/>
    </row>
    <row r="1635" spans="1:11" ht="15">
      <c r="A1635"/>
      <c r="B1635"/>
      <c r="C1635"/>
      <c r="D1635"/>
      <c r="E1635"/>
      <c r="F1635"/>
      <c r="G1635"/>
      <c r="H1635"/>
      <c r="I1635"/>
      <c r="J1635"/>
      <c r="K1635"/>
    </row>
    <row r="1636" spans="1:11" ht="15">
      <c r="A1636"/>
      <c r="B1636"/>
      <c r="C1636"/>
      <c r="D1636"/>
      <c r="E1636"/>
      <c r="F1636"/>
      <c r="G1636"/>
      <c r="H1636"/>
      <c r="I1636"/>
      <c r="J1636"/>
      <c r="K1636"/>
    </row>
    <row r="1637" spans="1:11" ht="15">
      <c r="A1637"/>
      <c r="B1637"/>
      <c r="C1637"/>
      <c r="D1637"/>
      <c r="E1637"/>
      <c r="F1637"/>
      <c r="G1637"/>
      <c r="H1637"/>
      <c r="I1637"/>
      <c r="J1637"/>
      <c r="K1637"/>
    </row>
    <row r="1638" spans="1:11" ht="15">
      <c r="A1638"/>
      <c r="B1638"/>
      <c r="C1638"/>
      <c r="D1638"/>
      <c r="E1638"/>
      <c r="F1638"/>
      <c r="G1638"/>
      <c r="H1638"/>
      <c r="I1638"/>
      <c r="J1638"/>
      <c r="K1638"/>
    </row>
    <row r="1639" spans="1:11" ht="15">
      <c r="A1639"/>
      <c r="B1639"/>
      <c r="C1639"/>
      <c r="D1639"/>
      <c r="E1639"/>
      <c r="F1639"/>
      <c r="G1639"/>
      <c r="H1639"/>
      <c r="I1639"/>
      <c r="J1639"/>
      <c r="K1639"/>
    </row>
    <row r="1640" spans="1:11" ht="15">
      <c r="A1640"/>
      <c r="B1640"/>
      <c r="C1640"/>
      <c r="D1640"/>
      <c r="E1640"/>
      <c r="F1640"/>
      <c r="G1640"/>
      <c r="H1640"/>
      <c r="I1640"/>
      <c r="J1640"/>
      <c r="K1640"/>
    </row>
    <row r="1641" spans="1:11" ht="15">
      <c r="A1641"/>
      <c r="B1641"/>
      <c r="C1641"/>
      <c r="D1641"/>
      <c r="E1641"/>
      <c r="F1641"/>
      <c r="G1641"/>
      <c r="H1641"/>
      <c r="I1641"/>
      <c r="J1641"/>
      <c r="K1641"/>
    </row>
    <row r="1642" spans="1:11" ht="15">
      <c r="A1642"/>
      <c r="B1642"/>
      <c r="C1642"/>
      <c r="D1642"/>
      <c r="E1642"/>
      <c r="F1642"/>
      <c r="G1642"/>
      <c r="H1642"/>
      <c r="I1642"/>
      <c r="J1642"/>
      <c r="K1642"/>
    </row>
    <row r="1643" spans="1:11" ht="15">
      <c r="A1643"/>
      <c r="B1643"/>
      <c r="C1643"/>
      <c r="D1643"/>
      <c r="E1643"/>
      <c r="F1643"/>
      <c r="G1643"/>
      <c r="H1643"/>
      <c r="I1643"/>
      <c r="J1643"/>
      <c r="K1643"/>
    </row>
    <row r="1644" spans="1:11" ht="15">
      <c r="A1644"/>
      <c r="B1644"/>
      <c r="C1644"/>
      <c r="D1644"/>
      <c r="E1644"/>
      <c r="F1644"/>
      <c r="G1644"/>
      <c r="H1644"/>
      <c r="I1644"/>
      <c r="J1644"/>
      <c r="K1644"/>
    </row>
    <row r="1645" spans="1:11" ht="15">
      <c r="A1645"/>
      <c r="B1645"/>
      <c r="C1645"/>
      <c r="D1645"/>
      <c r="E1645"/>
      <c r="F1645"/>
      <c r="G1645"/>
      <c r="H1645"/>
      <c r="I1645"/>
      <c r="J1645"/>
      <c r="K1645"/>
    </row>
    <row r="1646" spans="1:11" ht="15">
      <c r="A1646"/>
      <c r="B1646"/>
      <c r="C1646"/>
      <c r="D1646"/>
      <c r="E1646"/>
      <c r="F1646"/>
      <c r="G1646"/>
      <c r="H1646"/>
      <c r="I1646"/>
      <c r="J1646"/>
      <c r="K1646"/>
    </row>
    <row r="1647" spans="1:11" ht="15">
      <c r="A1647"/>
      <c r="B1647"/>
      <c r="C1647"/>
      <c r="D1647"/>
      <c r="E1647"/>
      <c r="F1647"/>
      <c r="G1647"/>
      <c r="H1647"/>
      <c r="I1647"/>
      <c r="J1647"/>
      <c r="K1647"/>
    </row>
    <row r="1648" spans="1:11" ht="15">
      <c r="A1648"/>
      <c r="B1648"/>
      <c r="C1648"/>
      <c r="D1648"/>
      <c r="E1648"/>
      <c r="F1648"/>
      <c r="G1648"/>
      <c r="H1648"/>
      <c r="I1648"/>
      <c r="J1648"/>
      <c r="K1648"/>
    </row>
    <row r="1649" spans="1:11" ht="15">
      <c r="A1649"/>
      <c r="B1649"/>
      <c r="C1649"/>
      <c r="D1649"/>
      <c r="E1649"/>
      <c r="F1649"/>
      <c r="G1649"/>
      <c r="H1649"/>
      <c r="I1649"/>
      <c r="J1649"/>
      <c r="K1649"/>
    </row>
    <row r="1650" spans="1:11" ht="15">
      <c r="A1650"/>
      <c r="B1650"/>
      <c r="C1650"/>
      <c r="D1650"/>
      <c r="E1650"/>
      <c r="F1650"/>
      <c r="G1650"/>
      <c r="H1650"/>
      <c r="I1650"/>
      <c r="J1650"/>
      <c r="K1650"/>
    </row>
    <row r="1651" spans="1:11" ht="15">
      <c r="A1651"/>
      <c r="B1651"/>
      <c r="C1651"/>
      <c r="D1651"/>
      <c r="E1651"/>
      <c r="F1651"/>
      <c r="G1651"/>
      <c r="H1651"/>
      <c r="I1651"/>
      <c r="J1651"/>
      <c r="K1651"/>
    </row>
    <row r="1652" spans="1:11" ht="15">
      <c r="A1652"/>
      <c r="B1652"/>
      <c r="C1652"/>
      <c r="D1652"/>
      <c r="E1652"/>
      <c r="F1652"/>
      <c r="G1652"/>
      <c r="H1652"/>
      <c r="I1652"/>
      <c r="J1652"/>
      <c r="K1652"/>
    </row>
    <row r="1653" spans="1:11" ht="15">
      <c r="A1653"/>
      <c r="B1653"/>
      <c r="C1653"/>
      <c r="D1653"/>
      <c r="E1653"/>
      <c r="F1653"/>
      <c r="G1653"/>
      <c r="H1653"/>
      <c r="I1653"/>
      <c r="J1653"/>
      <c r="K1653"/>
    </row>
    <row r="1654" spans="1:11" ht="15">
      <c r="A1654"/>
      <c r="B1654"/>
      <c r="C1654"/>
      <c r="D1654"/>
      <c r="E1654"/>
      <c r="F1654"/>
      <c r="G1654"/>
      <c r="H1654"/>
      <c r="I1654"/>
      <c r="J1654"/>
      <c r="K1654"/>
    </row>
    <row r="1655" spans="1:11" ht="15">
      <c r="A1655"/>
      <c r="B1655"/>
      <c r="C1655"/>
      <c r="D1655"/>
      <c r="E1655"/>
      <c r="F1655"/>
      <c r="G1655"/>
      <c r="H1655"/>
      <c r="I1655"/>
      <c r="J1655"/>
      <c r="K1655"/>
    </row>
    <row r="1656" spans="1:11" ht="15">
      <c r="A1656"/>
      <c r="B1656"/>
      <c r="C1656"/>
      <c r="D1656"/>
      <c r="E1656"/>
      <c r="F1656"/>
      <c r="G1656"/>
      <c r="H1656"/>
      <c r="I1656"/>
      <c r="J1656"/>
      <c r="K1656"/>
    </row>
    <row r="1657" spans="1:11" ht="15">
      <c r="A1657"/>
      <c r="B1657"/>
      <c r="C1657"/>
      <c r="D1657"/>
      <c r="E1657"/>
      <c r="F1657"/>
      <c r="G1657"/>
      <c r="H1657"/>
      <c r="I1657"/>
      <c r="J1657"/>
      <c r="K1657"/>
    </row>
    <row r="1658" spans="1:11" ht="15">
      <c r="A1658"/>
      <c r="B1658"/>
      <c r="C1658"/>
      <c r="D1658"/>
      <c r="E1658"/>
      <c r="F1658"/>
      <c r="G1658"/>
      <c r="H1658"/>
      <c r="I1658"/>
      <c r="J1658"/>
      <c r="K1658"/>
    </row>
    <row r="1659" spans="1:11" ht="15">
      <c r="A1659"/>
      <c r="B1659"/>
      <c r="C1659"/>
      <c r="D1659"/>
      <c r="E1659"/>
      <c r="F1659"/>
      <c r="G1659"/>
      <c r="H1659"/>
      <c r="I1659"/>
      <c r="J1659"/>
      <c r="K1659"/>
    </row>
    <row r="1660" spans="1:11" ht="15">
      <c r="A1660"/>
      <c r="B1660"/>
      <c r="C1660"/>
      <c r="D1660"/>
      <c r="E1660"/>
      <c r="F1660"/>
      <c r="G1660"/>
      <c r="H1660"/>
      <c r="I1660"/>
      <c r="J1660"/>
      <c r="K1660"/>
    </row>
    <row r="1661" spans="1:11" ht="15">
      <c r="A1661"/>
      <c r="B1661"/>
      <c r="C1661"/>
      <c r="D1661"/>
      <c r="E1661"/>
      <c r="F1661"/>
      <c r="G1661"/>
      <c r="H1661"/>
      <c r="I1661"/>
      <c r="J1661"/>
      <c r="K1661"/>
    </row>
    <row r="1662" spans="1:11" ht="15">
      <c r="A1662"/>
      <c r="B1662"/>
      <c r="C1662"/>
      <c r="D1662"/>
      <c r="E1662"/>
      <c r="F1662"/>
      <c r="G1662"/>
      <c r="H1662"/>
      <c r="I1662"/>
      <c r="J1662"/>
      <c r="K1662"/>
    </row>
    <row r="1663" spans="1:11" ht="15">
      <c r="A1663"/>
      <c r="B1663"/>
      <c r="C1663"/>
      <c r="D1663"/>
      <c r="E1663"/>
      <c r="F1663"/>
      <c r="G1663"/>
      <c r="H1663"/>
      <c r="I1663"/>
      <c r="J1663"/>
      <c r="K1663"/>
    </row>
    <row r="1664" spans="1:11" ht="15">
      <c r="A1664"/>
      <c r="B1664"/>
      <c r="C1664"/>
      <c r="D1664"/>
      <c r="E1664"/>
      <c r="F1664"/>
      <c r="G1664"/>
      <c r="H1664"/>
      <c r="I1664"/>
      <c r="J1664"/>
      <c r="K1664"/>
    </row>
    <row r="1665" spans="1:11" ht="15">
      <c r="A1665"/>
      <c r="B1665"/>
      <c r="C1665"/>
      <c r="D1665"/>
      <c r="E1665"/>
      <c r="F1665"/>
      <c r="G1665"/>
      <c r="H1665"/>
      <c r="I1665"/>
      <c r="J1665"/>
      <c r="K1665"/>
    </row>
    <row r="1666" spans="1:11" ht="15">
      <c r="A1666"/>
      <c r="B1666"/>
      <c r="C1666"/>
      <c r="D1666"/>
      <c r="E1666"/>
      <c r="F1666"/>
      <c r="G1666"/>
      <c r="H1666"/>
      <c r="I1666"/>
      <c r="J1666"/>
      <c r="K1666"/>
    </row>
    <row r="1667" spans="1:11" ht="15">
      <c r="A1667"/>
      <c r="B1667"/>
      <c r="C1667"/>
      <c r="D1667"/>
      <c r="E1667"/>
      <c r="F1667"/>
      <c r="G1667"/>
      <c r="H1667"/>
      <c r="I1667"/>
      <c r="J1667"/>
      <c r="K1667"/>
    </row>
    <row r="1668" spans="1:11" ht="15">
      <c r="A1668"/>
      <c r="B1668"/>
      <c r="C1668"/>
      <c r="D1668"/>
      <c r="E1668"/>
      <c r="F1668"/>
      <c r="G1668"/>
      <c r="H1668"/>
      <c r="I1668"/>
      <c r="J1668"/>
      <c r="K1668"/>
    </row>
    <row r="1669" spans="1:11" ht="15">
      <c r="A1669"/>
      <c r="B1669"/>
      <c r="C1669"/>
      <c r="D1669"/>
      <c r="E1669"/>
      <c r="F1669"/>
      <c r="G1669"/>
      <c r="H1669"/>
      <c r="I1669"/>
      <c r="J1669"/>
      <c r="K1669"/>
    </row>
    <row r="1670" spans="1:11" ht="15">
      <c r="A1670"/>
      <c r="B1670"/>
      <c r="C1670"/>
      <c r="D1670"/>
      <c r="E1670"/>
      <c r="F1670"/>
      <c r="G1670"/>
      <c r="H1670"/>
      <c r="I1670"/>
      <c r="J1670"/>
      <c r="K1670"/>
    </row>
    <row r="1671" spans="1:11" ht="15">
      <c r="A1671"/>
      <c r="B1671"/>
      <c r="C1671"/>
      <c r="D1671"/>
      <c r="E1671"/>
      <c r="F1671"/>
      <c r="G1671"/>
      <c r="H1671"/>
      <c r="I1671"/>
      <c r="J1671"/>
      <c r="K1671"/>
    </row>
    <row r="1672" spans="1:11" ht="15">
      <c r="A1672"/>
      <c r="B1672"/>
      <c r="C1672"/>
      <c r="D1672"/>
      <c r="E1672"/>
      <c r="F1672"/>
      <c r="G1672"/>
      <c r="H1672"/>
      <c r="I1672"/>
      <c r="J1672"/>
      <c r="K1672"/>
    </row>
    <row r="1673" spans="1:11" ht="15">
      <c r="A1673"/>
      <c r="B1673"/>
      <c r="C1673"/>
      <c r="D1673"/>
      <c r="E1673"/>
      <c r="F1673"/>
      <c r="G1673"/>
      <c r="H1673"/>
      <c r="I1673"/>
      <c r="J1673"/>
      <c r="K1673"/>
    </row>
    <row r="1674" spans="1:11" ht="15">
      <c r="A1674"/>
      <c r="B1674"/>
      <c r="C1674"/>
      <c r="D1674"/>
      <c r="E1674"/>
      <c r="F1674"/>
      <c r="G1674"/>
      <c r="H1674"/>
      <c r="I1674"/>
      <c r="J1674"/>
      <c r="K1674"/>
    </row>
    <row r="1675" spans="1:11" ht="15">
      <c r="A1675"/>
      <c r="B1675"/>
      <c r="C1675"/>
      <c r="D1675"/>
      <c r="E1675"/>
      <c r="F1675"/>
      <c r="G1675"/>
      <c r="H1675"/>
      <c r="I1675"/>
      <c r="J1675"/>
      <c r="K1675"/>
    </row>
    <row r="1676" spans="1:11" ht="15">
      <c r="A1676"/>
      <c r="B1676"/>
      <c r="C1676"/>
      <c r="D1676"/>
      <c r="E1676"/>
      <c r="F1676"/>
      <c r="G1676"/>
      <c r="H1676"/>
      <c r="I1676"/>
      <c r="J1676"/>
      <c r="K1676"/>
    </row>
    <row r="1677" spans="1:11" ht="15">
      <c r="A1677"/>
      <c r="B1677"/>
      <c r="C1677"/>
      <c r="D1677"/>
      <c r="E1677"/>
      <c r="F1677"/>
      <c r="G1677"/>
      <c r="H1677"/>
      <c r="I1677"/>
      <c r="J1677"/>
      <c r="K1677"/>
    </row>
    <row r="1678" spans="1:11" ht="15">
      <c r="A1678"/>
      <c r="B1678"/>
      <c r="C1678"/>
      <c r="D1678"/>
      <c r="E1678"/>
      <c r="F1678"/>
      <c r="G1678"/>
      <c r="H1678"/>
      <c r="I1678"/>
      <c r="J1678"/>
      <c r="K1678"/>
    </row>
    <row r="1679" spans="1:11" ht="15">
      <c r="A1679"/>
      <c r="B1679"/>
      <c r="C1679"/>
      <c r="D1679"/>
      <c r="E1679"/>
      <c r="F1679"/>
      <c r="G1679"/>
      <c r="H1679"/>
      <c r="I1679"/>
      <c r="J1679"/>
      <c r="K1679"/>
    </row>
    <row r="1680" spans="1:11" ht="15">
      <c r="A1680"/>
      <c r="B1680"/>
      <c r="C1680"/>
      <c r="D1680"/>
      <c r="E1680"/>
      <c r="F1680"/>
      <c r="G1680"/>
      <c r="H1680"/>
      <c r="I1680"/>
      <c r="J1680"/>
      <c r="K1680"/>
    </row>
    <row r="1681" spans="1:11" ht="15">
      <c r="A1681"/>
      <c r="B1681"/>
      <c r="C1681"/>
      <c r="D1681"/>
      <c r="E1681"/>
      <c r="F1681"/>
      <c r="G1681"/>
      <c r="H1681"/>
      <c r="I1681"/>
      <c r="J1681"/>
      <c r="K1681"/>
    </row>
    <row r="1682" spans="1:11" ht="15">
      <c r="A1682"/>
      <c r="B1682"/>
      <c r="C1682"/>
      <c r="D1682"/>
      <c r="E1682"/>
      <c r="F1682"/>
      <c r="G1682"/>
      <c r="H1682"/>
      <c r="I1682"/>
      <c r="J1682"/>
      <c r="K1682"/>
    </row>
    <row r="1683" spans="1:11" ht="15">
      <c r="A1683"/>
      <c r="B1683"/>
      <c r="C1683"/>
      <c r="D1683"/>
      <c r="E1683"/>
      <c r="F1683"/>
      <c r="G1683"/>
      <c r="H1683"/>
      <c r="I1683"/>
      <c r="J1683"/>
      <c r="K1683"/>
    </row>
    <row r="1684" spans="1:11" ht="15">
      <c r="A1684"/>
      <c r="B1684"/>
      <c r="C1684"/>
      <c r="D1684"/>
      <c r="E1684"/>
      <c r="F1684"/>
      <c r="G1684"/>
      <c r="H1684"/>
      <c r="I1684"/>
      <c r="J1684"/>
      <c r="K1684"/>
    </row>
    <row r="1685" spans="1:11" ht="15">
      <c r="A1685"/>
      <c r="B1685"/>
      <c r="C1685"/>
      <c r="D1685"/>
      <c r="E1685"/>
      <c r="F1685"/>
      <c r="G1685"/>
      <c r="H1685"/>
      <c r="I1685"/>
      <c r="J1685"/>
      <c r="K1685"/>
    </row>
    <row r="1686" spans="1:11" ht="15">
      <c r="A1686"/>
      <c r="B1686"/>
      <c r="C1686"/>
      <c r="D1686"/>
      <c r="E1686"/>
      <c r="F1686"/>
      <c r="G1686"/>
      <c r="H1686"/>
      <c r="I1686"/>
      <c r="J1686"/>
      <c r="K1686"/>
    </row>
    <row r="1687" spans="1:11" ht="15">
      <c r="A1687"/>
      <c r="B1687"/>
      <c r="C1687"/>
      <c r="D1687"/>
      <c r="E1687"/>
      <c r="F1687"/>
      <c r="G1687"/>
      <c r="H1687"/>
      <c r="I1687"/>
      <c r="J1687"/>
      <c r="K1687"/>
    </row>
    <row r="1688" spans="1:11" ht="15">
      <c r="A1688"/>
      <c r="B1688"/>
      <c r="C1688"/>
      <c r="D1688"/>
      <c r="E1688"/>
      <c r="F1688"/>
      <c r="G1688"/>
      <c r="H1688"/>
      <c r="I1688"/>
      <c r="J1688"/>
      <c r="K1688"/>
    </row>
    <row r="1689" spans="1:11" ht="15">
      <c r="A1689"/>
      <c r="B1689"/>
      <c r="C1689"/>
      <c r="D1689"/>
      <c r="E1689"/>
      <c r="F1689"/>
      <c r="G1689"/>
      <c r="H1689"/>
      <c r="I1689"/>
      <c r="J1689"/>
      <c r="K1689"/>
    </row>
    <row r="1690" spans="1:11" ht="15">
      <c r="A1690"/>
      <c r="B1690"/>
      <c r="C1690"/>
      <c r="D1690"/>
      <c r="E1690"/>
      <c r="F1690"/>
      <c r="G1690"/>
      <c r="H1690"/>
      <c r="I1690"/>
      <c r="J1690"/>
      <c r="K1690"/>
    </row>
    <row r="1691" spans="1:11" ht="15">
      <c r="A1691"/>
      <c r="B1691"/>
      <c r="C1691"/>
      <c r="D1691"/>
      <c r="E1691"/>
      <c r="F1691"/>
      <c r="G1691"/>
      <c r="H1691"/>
      <c r="I1691"/>
      <c r="J1691"/>
      <c r="K1691"/>
    </row>
    <row r="1692" spans="1:11" ht="15">
      <c r="A1692"/>
      <c r="B1692"/>
      <c r="C1692"/>
      <c r="D1692"/>
      <c r="E1692"/>
      <c r="F1692"/>
      <c r="G1692"/>
      <c r="H1692"/>
      <c r="I1692"/>
      <c r="J1692"/>
      <c r="K1692"/>
    </row>
    <row r="1693" spans="1:11" ht="15">
      <c r="A1693"/>
      <c r="B1693"/>
      <c r="C1693"/>
      <c r="D1693"/>
      <c r="E1693"/>
      <c r="F1693"/>
      <c r="G1693"/>
      <c r="H1693"/>
      <c r="I1693"/>
      <c r="J1693"/>
      <c r="K1693"/>
    </row>
    <row r="1694" spans="1:11" ht="15">
      <c r="A1694"/>
      <c r="B1694"/>
      <c r="C1694"/>
      <c r="D1694"/>
      <c r="E1694"/>
      <c r="F1694"/>
      <c r="G1694"/>
      <c r="H1694"/>
      <c r="I1694"/>
      <c r="J1694"/>
      <c r="K1694"/>
    </row>
    <row r="1695" spans="1:11" ht="15">
      <c r="A1695"/>
      <c r="B1695"/>
      <c r="C1695"/>
      <c r="D1695"/>
      <c r="E1695"/>
      <c r="F1695"/>
      <c r="G1695"/>
      <c r="H1695"/>
      <c r="I1695"/>
      <c r="J1695"/>
      <c r="K1695"/>
    </row>
    <row r="1696" spans="1:11" ht="15">
      <c r="A1696"/>
      <c r="B1696"/>
      <c r="C1696"/>
      <c r="D1696"/>
      <c r="E1696"/>
      <c r="F1696"/>
      <c r="G1696"/>
      <c r="H1696"/>
      <c r="I1696"/>
      <c r="J1696"/>
      <c r="K1696"/>
    </row>
    <row r="1697" spans="1:11" ht="15">
      <c r="A1697"/>
      <c r="B1697"/>
      <c r="C1697"/>
      <c r="D1697"/>
      <c r="E1697"/>
      <c r="F1697"/>
      <c r="G1697"/>
      <c r="H1697"/>
      <c r="I1697"/>
      <c r="J1697"/>
      <c r="K1697"/>
    </row>
    <row r="1698" spans="1:11" ht="15">
      <c r="A1698"/>
      <c r="B1698"/>
      <c r="C1698"/>
      <c r="D1698"/>
      <c r="E1698"/>
      <c r="F1698"/>
      <c r="G1698"/>
      <c r="H1698"/>
      <c r="I1698"/>
      <c r="J1698"/>
      <c r="K1698"/>
    </row>
    <row r="1699" spans="1:11" ht="15">
      <c r="A1699"/>
      <c r="B1699"/>
      <c r="C1699"/>
      <c r="D1699"/>
      <c r="E1699"/>
      <c r="F1699"/>
      <c r="G1699"/>
      <c r="H1699"/>
      <c r="I1699"/>
      <c r="J1699"/>
      <c r="K1699"/>
    </row>
    <row r="1700" spans="1:11" ht="15">
      <c r="A1700"/>
      <c r="B1700"/>
      <c r="C1700"/>
      <c r="D1700"/>
      <c r="E1700"/>
      <c r="F1700"/>
      <c r="G1700"/>
      <c r="H1700"/>
      <c r="I1700"/>
      <c r="J1700"/>
      <c r="K1700"/>
    </row>
    <row r="1701" spans="1:11" ht="15">
      <c r="A1701"/>
      <c r="B1701"/>
      <c r="C1701"/>
      <c r="D1701"/>
      <c r="E1701"/>
      <c r="F1701"/>
      <c r="G1701"/>
      <c r="H1701"/>
      <c r="I1701"/>
      <c r="J1701"/>
      <c r="K1701"/>
    </row>
    <row r="1702" spans="1:11" ht="15">
      <c r="A1702"/>
      <c r="B1702"/>
      <c r="C1702"/>
      <c r="D1702"/>
      <c r="E1702"/>
      <c r="F1702"/>
      <c r="G1702"/>
      <c r="H1702"/>
      <c r="I1702"/>
      <c r="J1702"/>
      <c r="K1702"/>
    </row>
    <row r="1703" spans="1:11" ht="15">
      <c r="A1703"/>
      <c r="B1703"/>
      <c r="C1703"/>
      <c r="D1703"/>
      <c r="E1703"/>
      <c r="F1703"/>
      <c r="G1703"/>
      <c r="H1703"/>
      <c r="I1703"/>
      <c r="J1703"/>
      <c r="K1703"/>
    </row>
    <row r="1704" spans="1:11" ht="15">
      <c r="A1704"/>
      <c r="B1704"/>
      <c r="C1704"/>
      <c r="D1704"/>
      <c r="E1704"/>
      <c r="F1704"/>
      <c r="G1704"/>
      <c r="H1704"/>
      <c r="I1704"/>
      <c r="J1704"/>
      <c r="K1704"/>
    </row>
    <row r="1705" spans="1:11" ht="15">
      <c r="A1705"/>
      <c r="B1705"/>
      <c r="C1705"/>
      <c r="D1705"/>
      <c r="E1705"/>
      <c r="F1705"/>
      <c r="G1705"/>
      <c r="H1705"/>
      <c r="I1705"/>
      <c r="J1705"/>
      <c r="K1705"/>
    </row>
    <row r="1706" spans="1:11" ht="15">
      <c r="A1706"/>
      <c r="B1706"/>
      <c r="C1706"/>
      <c r="D1706"/>
      <c r="E1706"/>
      <c r="F1706"/>
      <c r="G1706"/>
      <c r="H1706"/>
      <c r="I1706"/>
      <c r="J1706"/>
      <c r="K1706"/>
    </row>
    <row r="1707" spans="1:11" ht="15">
      <c r="A1707"/>
      <c r="B1707"/>
      <c r="C1707"/>
      <c r="D1707"/>
      <c r="E1707"/>
      <c r="F1707"/>
      <c r="G1707"/>
      <c r="H1707"/>
      <c r="I1707"/>
      <c r="J1707"/>
      <c r="K1707"/>
    </row>
    <row r="1708" spans="1:11" ht="15">
      <c r="A1708"/>
      <c r="B1708"/>
      <c r="C1708"/>
      <c r="D1708"/>
      <c r="E1708"/>
      <c r="F1708"/>
      <c r="G1708"/>
      <c r="H1708"/>
      <c r="I1708"/>
      <c r="J1708"/>
      <c r="K1708"/>
    </row>
    <row r="1709" spans="1:11" ht="15">
      <c r="A1709"/>
      <c r="B1709"/>
      <c r="C1709"/>
      <c r="D1709"/>
      <c r="E1709"/>
      <c r="F1709"/>
      <c r="G1709"/>
      <c r="H1709"/>
      <c r="I1709"/>
      <c r="J1709"/>
      <c r="K1709"/>
    </row>
    <row r="1710" spans="1:11" ht="15">
      <c r="A1710"/>
      <c r="B1710"/>
      <c r="C1710"/>
      <c r="D1710"/>
      <c r="E1710"/>
      <c r="F1710"/>
      <c r="G1710"/>
      <c r="H1710"/>
      <c r="I1710"/>
      <c r="J1710"/>
      <c r="K1710"/>
    </row>
    <row r="1711" spans="1:11" ht="15">
      <c r="A1711"/>
      <c r="B1711"/>
      <c r="C1711"/>
      <c r="D1711"/>
      <c r="E1711"/>
      <c r="F1711"/>
      <c r="G1711"/>
      <c r="H1711"/>
      <c r="I1711"/>
      <c r="J1711"/>
      <c r="K1711"/>
    </row>
    <row r="1712" spans="1:11" ht="15">
      <c r="A1712"/>
      <c r="B1712"/>
      <c r="C1712"/>
      <c r="D1712"/>
      <c r="E1712"/>
      <c r="F1712"/>
      <c r="G1712"/>
      <c r="H1712"/>
      <c r="I1712"/>
      <c r="J1712"/>
      <c r="K1712"/>
    </row>
    <row r="1713" spans="1:11" ht="15">
      <c r="A1713"/>
      <c r="B1713"/>
      <c r="C1713"/>
      <c r="D1713"/>
      <c r="E1713"/>
      <c r="F1713"/>
      <c r="G1713"/>
      <c r="H1713"/>
      <c r="I1713"/>
      <c r="J1713"/>
      <c r="K1713"/>
    </row>
    <row r="1714" spans="1:11" ht="15">
      <c r="A1714"/>
      <c r="B1714"/>
      <c r="C1714"/>
      <c r="D1714"/>
      <c r="E1714"/>
      <c r="F1714"/>
      <c r="G1714"/>
      <c r="H1714"/>
      <c r="I1714"/>
      <c r="J1714"/>
      <c r="K1714"/>
    </row>
    <row r="1715" spans="1:11" ht="15">
      <c r="A1715"/>
      <c r="B1715"/>
      <c r="C1715"/>
      <c r="D1715"/>
      <c r="E1715"/>
      <c r="F1715"/>
      <c r="G1715"/>
      <c r="H1715"/>
      <c r="I1715"/>
      <c r="J1715"/>
      <c r="K1715"/>
    </row>
    <row r="1716" spans="1:11" ht="15">
      <c r="A1716"/>
      <c r="B1716"/>
      <c r="C1716"/>
      <c r="D1716"/>
      <c r="E1716"/>
      <c r="F1716"/>
      <c r="G1716"/>
      <c r="H1716"/>
      <c r="I1716"/>
      <c r="J1716"/>
      <c r="K1716"/>
    </row>
    <row r="1717" spans="1:11" ht="15">
      <c r="A1717"/>
      <c r="B1717"/>
      <c r="C1717"/>
      <c r="D1717"/>
      <c r="E1717"/>
      <c r="F1717"/>
      <c r="G1717"/>
      <c r="H1717"/>
      <c r="I1717"/>
      <c r="J1717"/>
      <c r="K1717"/>
    </row>
    <row r="1718" spans="1:11" ht="15">
      <c r="A1718"/>
      <c r="B1718"/>
      <c r="C1718"/>
      <c r="D1718"/>
      <c r="E1718"/>
      <c r="F1718"/>
      <c r="G1718"/>
      <c r="H1718"/>
      <c r="I1718"/>
      <c r="J1718"/>
      <c r="K1718"/>
    </row>
    <row r="1719" spans="1:11" ht="15">
      <c r="A1719"/>
      <c r="B1719"/>
      <c r="C1719"/>
      <c r="D1719"/>
      <c r="E1719"/>
      <c r="F1719"/>
      <c r="G1719"/>
      <c r="H1719"/>
      <c r="I1719"/>
      <c r="J1719"/>
      <c r="K1719"/>
    </row>
    <row r="1720" spans="1:11" ht="15">
      <c r="A1720"/>
      <c r="B1720"/>
      <c r="C1720"/>
      <c r="D1720"/>
      <c r="E1720"/>
      <c r="F1720"/>
      <c r="G1720"/>
      <c r="H1720"/>
      <c r="I1720"/>
      <c r="J1720"/>
      <c r="K1720"/>
    </row>
    <row r="1721" spans="1:11" ht="15">
      <c r="A1721"/>
      <c r="B1721"/>
      <c r="C1721"/>
      <c r="D1721"/>
      <c r="E1721"/>
      <c r="F1721"/>
      <c r="G1721"/>
      <c r="H1721"/>
      <c r="I1721"/>
      <c r="J1721"/>
      <c r="K1721"/>
    </row>
    <row r="1722" spans="1:11" ht="15">
      <c r="A1722"/>
      <c r="B1722"/>
      <c r="C1722"/>
      <c r="D1722"/>
      <c r="E1722"/>
      <c r="F1722"/>
      <c r="G1722"/>
      <c r="H1722"/>
      <c r="I1722"/>
      <c r="J1722"/>
      <c r="K1722"/>
    </row>
    <row r="1723" spans="1:11" ht="15">
      <c r="A1723"/>
      <c r="B1723"/>
      <c r="C1723"/>
      <c r="D1723"/>
      <c r="E1723"/>
      <c r="F1723"/>
      <c r="G1723"/>
      <c r="H1723"/>
      <c r="I1723"/>
      <c r="J1723"/>
      <c r="K1723"/>
    </row>
    <row r="1724" spans="1:11" ht="15">
      <c r="A1724"/>
      <c r="B1724"/>
      <c r="C1724"/>
      <c r="D1724"/>
      <c r="E1724"/>
      <c r="F1724"/>
      <c r="G1724"/>
      <c r="H1724"/>
      <c r="I1724"/>
      <c r="J1724"/>
      <c r="K1724"/>
    </row>
    <row r="1725" spans="1:11" ht="15">
      <c r="A1725"/>
      <c r="B1725"/>
      <c r="C1725"/>
      <c r="D1725"/>
      <c r="E1725"/>
      <c r="F1725"/>
      <c r="G1725"/>
      <c r="H1725"/>
      <c r="I1725"/>
      <c r="J1725"/>
      <c r="K1725"/>
    </row>
    <row r="1726" spans="1:11" ht="15">
      <c r="A1726"/>
      <c r="B1726"/>
      <c r="C1726"/>
      <c r="D1726"/>
      <c r="E1726"/>
      <c r="F1726"/>
      <c r="G1726"/>
      <c r="H1726"/>
      <c r="I1726"/>
      <c r="J1726"/>
      <c r="K1726"/>
    </row>
    <row r="1727" spans="1:11" ht="15">
      <c r="A1727"/>
      <c r="B1727"/>
      <c r="C1727"/>
      <c r="D1727"/>
      <c r="E1727"/>
      <c r="F1727"/>
      <c r="G1727"/>
      <c r="H1727"/>
      <c r="I1727"/>
      <c r="J1727"/>
      <c r="K1727"/>
    </row>
    <row r="1728" spans="1:11" ht="15">
      <c r="A1728"/>
      <c r="B1728"/>
      <c r="C1728"/>
      <c r="D1728"/>
      <c r="E1728"/>
      <c r="F1728"/>
      <c r="G1728"/>
      <c r="H1728"/>
      <c r="I1728"/>
      <c r="J1728"/>
      <c r="K1728"/>
    </row>
    <row r="1729" spans="1:11" ht="15">
      <c r="A1729"/>
      <c r="B1729"/>
      <c r="C1729"/>
      <c r="D1729"/>
      <c r="E1729"/>
      <c r="F1729"/>
      <c r="G1729"/>
      <c r="H1729"/>
      <c r="I1729"/>
      <c r="J1729"/>
      <c r="K1729"/>
    </row>
    <row r="1730" spans="1:11" ht="15">
      <c r="A1730"/>
      <c r="B1730"/>
      <c r="C1730"/>
      <c r="D1730"/>
      <c r="E1730"/>
      <c r="F1730"/>
      <c r="G1730"/>
      <c r="H1730"/>
      <c r="I1730"/>
      <c r="J1730"/>
      <c r="K1730"/>
    </row>
    <row r="1731" spans="1:11" ht="15">
      <c r="A1731"/>
      <c r="B1731"/>
      <c r="C1731"/>
      <c r="D1731"/>
      <c r="E1731"/>
      <c r="F1731"/>
      <c r="G1731"/>
      <c r="H1731"/>
      <c r="I1731"/>
      <c r="J1731"/>
      <c r="K1731"/>
    </row>
    <row r="1732" spans="1:11" ht="15">
      <c r="A1732"/>
      <c r="B1732"/>
      <c r="C1732"/>
      <c r="D1732"/>
      <c r="E1732"/>
      <c r="F1732"/>
      <c r="G1732"/>
      <c r="H1732"/>
      <c r="I1732"/>
      <c r="J1732"/>
      <c r="K1732"/>
    </row>
    <row r="1733" spans="1:11" ht="15">
      <c r="A1733"/>
      <c r="B1733"/>
      <c r="C1733"/>
      <c r="D1733"/>
      <c r="E1733"/>
      <c r="F1733"/>
      <c r="G1733"/>
      <c r="H1733"/>
      <c r="I1733"/>
      <c r="J1733"/>
      <c r="K1733"/>
    </row>
    <row r="1734" spans="1:11" ht="15">
      <c r="A1734"/>
      <c r="B1734"/>
      <c r="C1734"/>
      <c r="D1734"/>
      <c r="E1734"/>
      <c r="F1734"/>
      <c r="G1734"/>
      <c r="H1734"/>
      <c r="I1734"/>
      <c r="J1734"/>
      <c r="K1734"/>
    </row>
    <row r="1735" spans="1:11" ht="15">
      <c r="A1735"/>
      <c r="B1735"/>
      <c r="C1735"/>
      <c r="D1735"/>
      <c r="E1735"/>
      <c r="F1735"/>
      <c r="G1735"/>
      <c r="H1735"/>
      <c r="I1735"/>
      <c r="J1735"/>
      <c r="K1735"/>
    </row>
    <row r="1736" spans="1:11" ht="15">
      <c r="A1736"/>
      <c r="B1736"/>
      <c r="C1736"/>
      <c r="D1736"/>
      <c r="E1736"/>
      <c r="F1736"/>
      <c r="G1736"/>
      <c r="H1736"/>
      <c r="I1736"/>
      <c r="J1736"/>
      <c r="K1736"/>
    </row>
    <row r="1737" spans="1:11" ht="15">
      <c r="A1737"/>
      <c r="B1737"/>
      <c r="C1737"/>
      <c r="D1737"/>
      <c r="E1737"/>
      <c r="F1737"/>
      <c r="G1737"/>
      <c r="H1737"/>
      <c r="I1737"/>
      <c r="J1737"/>
      <c r="K1737"/>
    </row>
    <row r="1738" spans="1:11" ht="15">
      <c r="A1738"/>
      <c r="B1738"/>
      <c r="C1738"/>
      <c r="D1738"/>
      <c r="E1738"/>
      <c r="F1738"/>
      <c r="G1738"/>
      <c r="H1738"/>
      <c r="I1738"/>
      <c r="J1738"/>
      <c r="K1738"/>
    </row>
    <row r="1739" spans="1:11" ht="15">
      <c r="A1739"/>
      <c r="B1739"/>
      <c r="C1739"/>
      <c r="D1739"/>
      <c r="E1739"/>
      <c r="F1739"/>
      <c r="G1739"/>
      <c r="H1739"/>
      <c r="I1739"/>
      <c r="J1739"/>
      <c r="K1739"/>
    </row>
    <row r="1740" spans="1:11" ht="15">
      <c r="A1740"/>
      <c r="B1740"/>
      <c r="C1740"/>
      <c r="D1740"/>
      <c r="E1740"/>
      <c r="F1740"/>
      <c r="G1740"/>
      <c r="H1740"/>
      <c r="I1740"/>
      <c r="J1740"/>
      <c r="K1740"/>
    </row>
    <row r="1741" spans="1:11" ht="15">
      <c r="A1741"/>
      <c r="B1741"/>
      <c r="C1741"/>
      <c r="D1741"/>
      <c r="E1741"/>
      <c r="F1741"/>
      <c r="G1741"/>
      <c r="H1741"/>
      <c r="I1741"/>
      <c r="J1741"/>
      <c r="K1741"/>
    </row>
    <row r="1742" spans="1:11" ht="15">
      <c r="A1742"/>
      <c r="B1742"/>
      <c r="C1742"/>
      <c r="D1742"/>
      <c r="E1742"/>
      <c r="F1742"/>
      <c r="G1742"/>
      <c r="H1742"/>
      <c r="I1742"/>
      <c r="J1742"/>
      <c r="K1742"/>
    </row>
    <row r="1743" spans="1:11" ht="15">
      <c r="A1743"/>
      <c r="B1743"/>
      <c r="C1743"/>
      <c r="D1743"/>
      <c r="E1743"/>
      <c r="F1743"/>
      <c r="G1743"/>
      <c r="H1743"/>
      <c r="I1743"/>
      <c r="J1743"/>
      <c r="K1743"/>
    </row>
    <row r="1744" spans="1:11" ht="15">
      <c r="A1744"/>
      <c r="B1744"/>
      <c r="C1744"/>
      <c r="D1744"/>
      <c r="E1744"/>
      <c r="F1744"/>
      <c r="G1744"/>
      <c r="H1744"/>
      <c r="I1744"/>
      <c r="J1744"/>
      <c r="K1744"/>
    </row>
    <row r="1745" spans="1:11" ht="15">
      <c r="A1745"/>
      <c r="B1745"/>
      <c r="C1745"/>
      <c r="D1745"/>
      <c r="E1745"/>
      <c r="F1745"/>
      <c r="G1745"/>
      <c r="H1745"/>
      <c r="I1745"/>
      <c r="J1745"/>
      <c r="K1745"/>
    </row>
    <row r="1746" spans="1:11" ht="15">
      <c r="A1746"/>
      <c r="B1746"/>
      <c r="C1746"/>
      <c r="D1746"/>
      <c r="E1746"/>
      <c r="F1746"/>
      <c r="G1746"/>
      <c r="H1746"/>
      <c r="I1746"/>
      <c r="J1746"/>
      <c r="K1746"/>
    </row>
    <row r="1747" spans="1:11" ht="15">
      <c r="A1747"/>
      <c r="B1747"/>
      <c r="C1747"/>
      <c r="D1747"/>
      <c r="E1747"/>
      <c r="F1747"/>
      <c r="G1747"/>
      <c r="H1747"/>
      <c r="I1747"/>
      <c r="J1747"/>
      <c r="K1747"/>
    </row>
    <row r="1748" spans="1:11" ht="15">
      <c r="A1748"/>
      <c r="B1748"/>
      <c r="C1748"/>
      <c r="D1748"/>
      <c r="E1748"/>
      <c r="F1748"/>
      <c r="G1748"/>
      <c r="H1748"/>
      <c r="I1748"/>
      <c r="J1748"/>
      <c r="K1748"/>
    </row>
    <row r="1749" spans="1:11" ht="15">
      <c r="A1749"/>
      <c r="B1749"/>
      <c r="C1749"/>
      <c r="D1749"/>
      <c r="E1749"/>
      <c r="F1749"/>
      <c r="G1749"/>
      <c r="H1749"/>
      <c r="I1749"/>
      <c r="J1749"/>
      <c r="K1749"/>
    </row>
    <row r="1750" spans="1:11" ht="15">
      <c r="A1750"/>
      <c r="B1750"/>
      <c r="C1750"/>
      <c r="D1750"/>
      <c r="E1750"/>
      <c r="F1750"/>
      <c r="G1750"/>
      <c r="H1750"/>
      <c r="I1750"/>
      <c r="J1750"/>
      <c r="K1750"/>
    </row>
    <row r="1751" spans="1:11" ht="15">
      <c r="A1751"/>
      <c r="B1751"/>
      <c r="C1751"/>
      <c r="D1751"/>
      <c r="E1751"/>
      <c r="F1751"/>
      <c r="G1751"/>
      <c r="H1751"/>
      <c r="I1751"/>
      <c r="J1751"/>
      <c r="K1751"/>
    </row>
    <row r="1752" spans="1:11" ht="15">
      <c r="A1752"/>
      <c r="B1752"/>
      <c r="C1752"/>
      <c r="D1752"/>
      <c r="E1752"/>
      <c r="F1752"/>
      <c r="G1752"/>
      <c r="H1752"/>
      <c r="I1752"/>
      <c r="J1752"/>
      <c r="K1752"/>
    </row>
    <row r="1753" spans="1:11" ht="15">
      <c r="A1753"/>
      <c r="B1753"/>
      <c r="C1753"/>
      <c r="D1753"/>
      <c r="E1753"/>
      <c r="F1753"/>
      <c r="G1753"/>
      <c r="H1753"/>
      <c r="I1753"/>
      <c r="J1753"/>
      <c r="K1753"/>
    </row>
    <row r="1754" spans="1:11" ht="15">
      <c r="A1754"/>
      <c r="B1754"/>
      <c r="C1754"/>
      <c r="D1754"/>
      <c r="E1754"/>
      <c r="F1754"/>
      <c r="G1754"/>
      <c r="H1754"/>
      <c r="I1754"/>
      <c r="J1754"/>
      <c r="K1754"/>
    </row>
    <row r="1755" spans="1:11" ht="15">
      <c r="A1755"/>
      <c r="B1755"/>
      <c r="C1755"/>
      <c r="D1755"/>
      <c r="E1755"/>
      <c r="F1755"/>
      <c r="G1755"/>
      <c r="H1755"/>
      <c r="I1755"/>
      <c r="J1755"/>
      <c r="K1755"/>
    </row>
    <row r="1756" spans="1:11" ht="15">
      <c r="A1756"/>
      <c r="B1756"/>
      <c r="C1756"/>
      <c r="D1756"/>
      <c r="E1756"/>
      <c r="F1756"/>
      <c r="G1756"/>
      <c r="H1756"/>
      <c r="I1756"/>
      <c r="J1756"/>
      <c r="K1756"/>
    </row>
    <row r="1757" spans="1:11" ht="15">
      <c r="A1757"/>
      <c r="B1757"/>
      <c r="C1757"/>
      <c r="D1757"/>
      <c r="E1757"/>
      <c r="F1757"/>
      <c r="G1757"/>
      <c r="H1757"/>
      <c r="I1757"/>
      <c r="J1757"/>
      <c r="K1757"/>
    </row>
    <row r="1758" spans="1:11" ht="15">
      <c r="A1758"/>
      <c r="B1758"/>
      <c r="C1758"/>
      <c r="D1758"/>
      <c r="E1758"/>
      <c r="F1758"/>
      <c r="G1758"/>
      <c r="H1758"/>
      <c r="I1758"/>
      <c r="J1758"/>
      <c r="K1758"/>
    </row>
    <row r="1759" spans="1:11" ht="15">
      <c r="A1759"/>
      <c r="B1759"/>
      <c r="C1759"/>
      <c r="D1759"/>
      <c r="E1759"/>
      <c r="F1759"/>
      <c r="G1759"/>
      <c r="H1759"/>
      <c r="I1759"/>
      <c r="J1759"/>
      <c r="K1759"/>
    </row>
    <row r="1760" spans="1:11" ht="15">
      <c r="A1760"/>
      <c r="B1760"/>
      <c r="C1760"/>
      <c r="D1760"/>
      <c r="E1760"/>
      <c r="F1760"/>
      <c r="G1760"/>
      <c r="H1760"/>
      <c r="I1760"/>
      <c r="J1760"/>
      <c r="K1760"/>
    </row>
    <row r="1761" spans="1:11" ht="15">
      <c r="A1761"/>
      <c r="B1761"/>
      <c r="C1761"/>
      <c r="D1761"/>
      <c r="E1761"/>
      <c r="F1761"/>
      <c r="G1761"/>
      <c r="H1761"/>
      <c r="I1761"/>
      <c r="J1761"/>
      <c r="K1761"/>
    </row>
    <row r="1762" spans="1:11" ht="15">
      <c r="A1762"/>
      <c r="B1762"/>
      <c r="C1762"/>
      <c r="D1762"/>
      <c r="E1762"/>
      <c r="F1762"/>
      <c r="G1762"/>
      <c r="H1762"/>
      <c r="I1762"/>
      <c r="J1762"/>
      <c r="K1762"/>
    </row>
    <row r="1763" spans="1:11" ht="15">
      <c r="A1763"/>
      <c r="B1763"/>
      <c r="C1763"/>
      <c r="D1763"/>
      <c r="E1763"/>
      <c r="F1763"/>
      <c r="G1763"/>
      <c r="H1763"/>
      <c r="I1763"/>
      <c r="J1763"/>
      <c r="K1763"/>
    </row>
    <row r="1764" spans="1:11" ht="15">
      <c r="A1764"/>
      <c r="B1764"/>
      <c r="C1764"/>
      <c r="D1764"/>
      <c r="E1764"/>
      <c r="F1764"/>
      <c r="G1764"/>
      <c r="H1764"/>
      <c r="I1764"/>
      <c r="J1764"/>
      <c r="K1764"/>
    </row>
    <row r="1765" spans="1:11" ht="15">
      <c r="A1765"/>
      <c r="B1765"/>
      <c r="C1765"/>
      <c r="D1765"/>
      <c r="E1765"/>
      <c r="F1765"/>
      <c r="G1765"/>
      <c r="H1765"/>
      <c r="I1765"/>
      <c r="J1765"/>
      <c r="K1765"/>
    </row>
    <row r="1766" spans="1:11" ht="15">
      <c r="A1766"/>
      <c r="B1766"/>
      <c r="C1766"/>
      <c r="D1766"/>
      <c r="E1766"/>
      <c r="F1766"/>
      <c r="G1766"/>
      <c r="H1766"/>
      <c r="I1766"/>
      <c r="J1766"/>
      <c r="K1766"/>
    </row>
    <row r="1767" spans="1:11" ht="15">
      <c r="A1767"/>
      <c r="B1767"/>
      <c r="C1767"/>
      <c r="D1767"/>
      <c r="E1767"/>
      <c r="F1767"/>
      <c r="G1767"/>
      <c r="H1767"/>
      <c r="I1767"/>
      <c r="J1767"/>
      <c r="K1767"/>
    </row>
    <row r="1768" spans="1:11" ht="15">
      <c r="A1768"/>
      <c r="B1768"/>
      <c r="C1768"/>
      <c r="D1768"/>
      <c r="E1768"/>
      <c r="F1768"/>
      <c r="G1768"/>
      <c r="H1768"/>
      <c r="I1768"/>
      <c r="J1768"/>
      <c r="K1768"/>
    </row>
    <row r="1769" spans="1:11" ht="15">
      <c r="A1769"/>
      <c r="B1769"/>
      <c r="C1769"/>
      <c r="D1769"/>
      <c r="E1769"/>
      <c r="F1769"/>
      <c r="G1769"/>
      <c r="H1769"/>
      <c r="I1769"/>
      <c r="J1769"/>
      <c r="K1769"/>
    </row>
    <row r="1770" spans="1:11" ht="15">
      <c r="A1770"/>
      <c r="B1770"/>
      <c r="C1770"/>
      <c r="D1770"/>
      <c r="E1770"/>
      <c r="F1770"/>
      <c r="G1770"/>
      <c r="H1770"/>
      <c r="I1770"/>
      <c r="J1770"/>
      <c r="K1770"/>
    </row>
    <row r="1771" spans="1:11" ht="15">
      <c r="A1771"/>
      <c r="B1771"/>
      <c r="C1771"/>
      <c r="D1771"/>
      <c r="E1771"/>
      <c r="F1771"/>
      <c r="G1771"/>
      <c r="H1771"/>
      <c r="I1771"/>
      <c r="J1771"/>
      <c r="K1771"/>
    </row>
    <row r="1772" spans="1:11" ht="15">
      <c r="A1772"/>
      <c r="B1772"/>
      <c r="C1772"/>
      <c r="D1772"/>
      <c r="E1772"/>
      <c r="F1772"/>
      <c r="G1772"/>
      <c r="H1772"/>
      <c r="I1772"/>
      <c r="J1772"/>
      <c r="K1772"/>
    </row>
    <row r="1773" spans="1:11" ht="15">
      <c r="A1773"/>
      <c r="B1773"/>
      <c r="C1773"/>
      <c r="D1773"/>
      <c r="E1773"/>
      <c r="F1773"/>
      <c r="G1773"/>
      <c r="H1773"/>
      <c r="I1773"/>
      <c r="J1773"/>
      <c r="K1773"/>
    </row>
    <row r="1774" spans="1:11" ht="15">
      <c r="A1774"/>
      <c r="B1774"/>
      <c r="C1774"/>
      <c r="D1774"/>
      <c r="E1774"/>
      <c r="F1774"/>
      <c r="G1774"/>
      <c r="H1774"/>
      <c r="I1774"/>
      <c r="J1774"/>
      <c r="K1774"/>
    </row>
    <row r="1775" spans="1:11" ht="15">
      <c r="A1775"/>
      <c r="B1775"/>
      <c r="C1775"/>
      <c r="D1775"/>
      <c r="E1775"/>
      <c r="F1775"/>
      <c r="G1775"/>
      <c r="H1775"/>
      <c r="I1775"/>
      <c r="J1775"/>
      <c r="K1775"/>
    </row>
    <row r="1776" spans="1:11" ht="15">
      <c r="A1776"/>
      <c r="B1776"/>
      <c r="C1776"/>
      <c r="D1776"/>
      <c r="E1776"/>
      <c r="F1776"/>
      <c r="G1776"/>
      <c r="H1776"/>
      <c r="I1776"/>
      <c r="J1776"/>
      <c r="K1776"/>
    </row>
    <row r="1777" spans="1:11" ht="15">
      <c r="A1777"/>
      <c r="B1777"/>
      <c r="C1777"/>
      <c r="D1777"/>
      <c r="E1777"/>
      <c r="F1777"/>
      <c r="G1777"/>
      <c r="H1777"/>
      <c r="I1777"/>
      <c r="J1777"/>
      <c r="K1777"/>
    </row>
    <row r="1778" spans="1:11" ht="15">
      <c r="A1778"/>
      <c r="B1778"/>
      <c r="C1778"/>
      <c r="D1778"/>
      <c r="E1778"/>
      <c r="F1778"/>
      <c r="G1778"/>
      <c r="H1778"/>
      <c r="I1778"/>
      <c r="J1778"/>
      <c r="K1778"/>
    </row>
    <row r="1779" spans="1:11" ht="15">
      <c r="A1779"/>
      <c r="B1779"/>
      <c r="C1779"/>
      <c r="D1779"/>
      <c r="E1779"/>
      <c r="F1779"/>
      <c r="G1779"/>
      <c r="H1779"/>
      <c r="I1779"/>
      <c r="J1779"/>
      <c r="K1779"/>
    </row>
    <row r="1780" spans="1:11" ht="15">
      <c r="A1780"/>
      <c r="B1780"/>
      <c r="C1780"/>
      <c r="D1780"/>
      <c r="E1780"/>
      <c r="F1780"/>
      <c r="G1780"/>
      <c r="H1780"/>
      <c r="I1780"/>
      <c r="J1780"/>
      <c r="K1780"/>
    </row>
    <row r="1781" spans="1:11" ht="15">
      <c r="A1781"/>
      <c r="B1781"/>
      <c r="C1781"/>
      <c r="D1781"/>
      <c r="E1781"/>
      <c r="F1781"/>
      <c r="G1781"/>
      <c r="H1781"/>
      <c r="I1781"/>
      <c r="J1781"/>
      <c r="K1781"/>
    </row>
    <row r="1782" spans="1:11" ht="15">
      <c r="A1782"/>
      <c r="B1782"/>
      <c r="C1782"/>
      <c r="D1782"/>
      <c r="E1782"/>
      <c r="F1782"/>
      <c r="G1782"/>
      <c r="H1782"/>
      <c r="I1782"/>
      <c r="J1782"/>
      <c r="K1782"/>
    </row>
    <row r="1783" spans="1:11" ht="15">
      <c r="A1783"/>
      <c r="B1783"/>
      <c r="C1783"/>
      <c r="D1783"/>
      <c r="E1783"/>
      <c r="F1783"/>
      <c r="G1783"/>
      <c r="H1783"/>
      <c r="I1783"/>
      <c r="J1783"/>
      <c r="K1783"/>
    </row>
    <row r="1784" spans="1:11" ht="15">
      <c r="A1784"/>
      <c r="B1784"/>
      <c r="C1784"/>
      <c r="D1784"/>
      <c r="E1784"/>
      <c r="F1784"/>
      <c r="G1784"/>
      <c r="H1784"/>
      <c r="I1784"/>
      <c r="J1784"/>
      <c r="K1784"/>
    </row>
    <row r="1785" spans="1:11" ht="15">
      <c r="A1785"/>
      <c r="B1785"/>
      <c r="C1785"/>
      <c r="D1785"/>
      <c r="E1785"/>
      <c r="F1785"/>
      <c r="G1785"/>
      <c r="H1785"/>
      <c r="I1785"/>
      <c r="J1785"/>
      <c r="K1785"/>
    </row>
    <row r="1786" spans="1:11" ht="15">
      <c r="A1786"/>
      <c r="B1786"/>
      <c r="C1786"/>
      <c r="D1786"/>
      <c r="E1786"/>
      <c r="F1786"/>
      <c r="G1786"/>
      <c r="H1786"/>
      <c r="I1786"/>
      <c r="J1786"/>
      <c r="K1786"/>
    </row>
    <row r="1787" spans="1:11" ht="15">
      <c r="A1787"/>
      <c r="B1787"/>
      <c r="C1787"/>
      <c r="D1787"/>
      <c r="E1787"/>
      <c r="F1787"/>
      <c r="G1787"/>
      <c r="H1787"/>
      <c r="I1787"/>
      <c r="J1787"/>
      <c r="K1787"/>
    </row>
    <row r="1788" spans="1:11" ht="15">
      <c r="A1788"/>
      <c r="B1788"/>
      <c r="C1788"/>
      <c r="D1788"/>
      <c r="E1788"/>
      <c r="F1788"/>
      <c r="G1788"/>
      <c r="H1788"/>
      <c r="I1788"/>
      <c r="J1788"/>
      <c r="K1788"/>
    </row>
    <row r="1789" spans="1:11" ht="15">
      <c r="A1789"/>
      <c r="B1789"/>
      <c r="C1789"/>
      <c r="D1789"/>
      <c r="E1789"/>
      <c r="F1789"/>
      <c r="G1789"/>
      <c r="H1789"/>
      <c r="I1789"/>
      <c r="J1789"/>
      <c r="K1789"/>
    </row>
    <row r="1790" spans="1:11" ht="15">
      <c r="A1790"/>
      <c r="B1790"/>
      <c r="C1790"/>
      <c r="D1790"/>
      <c r="E1790"/>
      <c r="F1790"/>
      <c r="G1790"/>
      <c r="H1790"/>
      <c r="I1790"/>
      <c r="J1790"/>
      <c r="K1790"/>
    </row>
    <row r="1791" spans="1:11" ht="15">
      <c r="A1791"/>
      <c r="B1791"/>
      <c r="C1791"/>
      <c r="D1791"/>
      <c r="E1791"/>
      <c r="F1791"/>
      <c r="G1791"/>
      <c r="H1791"/>
      <c r="I1791"/>
      <c r="J1791"/>
      <c r="K1791"/>
    </row>
    <row r="1792" spans="1:11" ht="15">
      <c r="A1792"/>
      <c r="B1792"/>
      <c r="C1792"/>
      <c r="D1792"/>
      <c r="E1792"/>
      <c r="F1792"/>
      <c r="G1792"/>
      <c r="H1792"/>
      <c r="I1792"/>
      <c r="J1792"/>
      <c r="K1792"/>
    </row>
    <row r="1793" spans="1:11" ht="15">
      <c r="A1793"/>
      <c r="B1793"/>
      <c r="C1793"/>
      <c r="D1793"/>
      <c r="E1793"/>
      <c r="F1793"/>
      <c r="G1793"/>
      <c r="H1793"/>
      <c r="I1793"/>
      <c r="J1793"/>
      <c r="K1793"/>
    </row>
    <row r="1794" spans="1:11" ht="15">
      <c r="A1794"/>
      <c r="B1794"/>
      <c r="C1794"/>
      <c r="D1794"/>
      <c r="E1794"/>
      <c r="F1794"/>
      <c r="G1794"/>
      <c r="H1794"/>
      <c r="I1794"/>
      <c r="J1794"/>
      <c r="K1794"/>
    </row>
    <row r="1795" spans="1:11" ht="15">
      <c r="A1795"/>
      <c r="B1795"/>
      <c r="C1795"/>
      <c r="D1795"/>
      <c r="E1795"/>
      <c r="F1795"/>
      <c r="G1795"/>
      <c r="H1795"/>
      <c r="I1795"/>
      <c r="J1795"/>
      <c r="K1795"/>
    </row>
    <row r="1796" spans="1:11" ht="15">
      <c r="A1796"/>
      <c r="B1796"/>
      <c r="C1796"/>
      <c r="D1796"/>
      <c r="E1796"/>
      <c r="F1796"/>
      <c r="G1796"/>
      <c r="H1796"/>
      <c r="I1796"/>
      <c r="J1796"/>
      <c r="K1796"/>
    </row>
    <row r="1797" spans="1:11" ht="15">
      <c r="A1797"/>
      <c r="B1797"/>
      <c r="C1797"/>
      <c r="D1797"/>
      <c r="E1797"/>
      <c r="F1797"/>
      <c r="G1797"/>
      <c r="H1797"/>
      <c r="I1797"/>
      <c r="J1797"/>
      <c r="K1797"/>
    </row>
    <row r="1798" spans="1:11" ht="15">
      <c r="A1798"/>
      <c r="B1798"/>
      <c r="C1798"/>
      <c r="D1798"/>
      <c r="E1798"/>
      <c r="F1798"/>
      <c r="G1798"/>
      <c r="H1798"/>
      <c r="I1798"/>
      <c r="J1798"/>
      <c r="K1798"/>
    </row>
    <row r="1799" spans="1:11" ht="15">
      <c r="A1799"/>
      <c r="B1799"/>
      <c r="C1799"/>
      <c r="D1799"/>
      <c r="E1799"/>
      <c r="F1799"/>
      <c r="G1799"/>
      <c r="H1799"/>
      <c r="I1799"/>
      <c r="J1799"/>
      <c r="K1799"/>
    </row>
    <row r="1800" spans="1:11" ht="15">
      <c r="A1800"/>
      <c r="B1800"/>
      <c r="C1800"/>
      <c r="D1800"/>
      <c r="E1800"/>
      <c r="F1800"/>
      <c r="G1800"/>
      <c r="H1800"/>
      <c r="I1800"/>
      <c r="J1800"/>
      <c r="K1800"/>
    </row>
    <row r="1801" spans="1:11" ht="15">
      <c r="A1801"/>
      <c r="B1801"/>
      <c r="C1801"/>
      <c r="D1801"/>
      <c r="E1801"/>
      <c r="F1801"/>
      <c r="G1801"/>
      <c r="H1801"/>
      <c r="I1801"/>
      <c r="J1801"/>
      <c r="K1801"/>
    </row>
    <row r="1802" spans="1:11" ht="15">
      <c r="A1802"/>
      <c r="B1802"/>
      <c r="C1802"/>
      <c r="D1802"/>
      <c r="E1802"/>
      <c r="F1802"/>
      <c r="G1802"/>
      <c r="H1802"/>
      <c r="I1802"/>
      <c r="J1802"/>
      <c r="K1802"/>
    </row>
    <row r="1803" spans="1:11" ht="15">
      <c r="A1803"/>
      <c r="B1803"/>
      <c r="C1803"/>
      <c r="D1803"/>
      <c r="E1803"/>
      <c r="F1803"/>
      <c r="G1803"/>
      <c r="H1803"/>
      <c r="I1803"/>
      <c r="J1803"/>
      <c r="K1803"/>
    </row>
    <row r="1804" spans="1:11" ht="15">
      <c r="A1804"/>
      <c r="B1804"/>
      <c r="C1804"/>
      <c r="D1804"/>
      <c r="E1804"/>
      <c r="F1804"/>
      <c r="G1804"/>
      <c r="H1804"/>
      <c r="I1804"/>
      <c r="J1804"/>
      <c r="K1804"/>
    </row>
    <row r="1805" spans="1:11" ht="15">
      <c r="A1805"/>
      <c r="B1805"/>
      <c r="C1805"/>
      <c r="D1805"/>
      <c r="E1805"/>
      <c r="F1805"/>
      <c r="G1805"/>
      <c r="H1805"/>
      <c r="I1805"/>
      <c r="J1805"/>
      <c r="K1805"/>
    </row>
    <row r="1806" spans="1:11" ht="15">
      <c r="A1806"/>
      <c r="B1806"/>
      <c r="C1806"/>
      <c r="D1806"/>
      <c r="E1806"/>
      <c r="F1806"/>
      <c r="G1806"/>
      <c r="H1806"/>
      <c r="I1806"/>
      <c r="J1806"/>
      <c r="K1806"/>
    </row>
    <row r="1807" spans="1:11" ht="15">
      <c r="A1807"/>
      <c r="B1807"/>
      <c r="C1807"/>
      <c r="D1807"/>
      <c r="E1807"/>
      <c r="F1807"/>
      <c r="G1807"/>
      <c r="H1807"/>
      <c r="I1807"/>
      <c r="J1807"/>
      <c r="K1807"/>
    </row>
    <row r="1808" spans="1:11" ht="15">
      <c r="A1808"/>
      <c r="B1808"/>
      <c r="C1808"/>
      <c r="D1808"/>
      <c r="E1808"/>
      <c r="F1808"/>
      <c r="G1808"/>
      <c r="H1808"/>
      <c r="I1808"/>
      <c r="J1808"/>
      <c r="K1808"/>
    </row>
    <row r="1809" spans="1:11" ht="15">
      <c r="A1809"/>
      <c r="B1809"/>
      <c r="C1809"/>
      <c r="D1809"/>
      <c r="E1809"/>
      <c r="F1809"/>
      <c r="G1809"/>
      <c r="H1809"/>
      <c r="I1809"/>
      <c r="J1809"/>
      <c r="K1809"/>
    </row>
    <row r="1810" spans="1:11" ht="15">
      <c r="A1810"/>
      <c r="B1810"/>
      <c r="C1810"/>
      <c r="D1810"/>
      <c r="E1810"/>
      <c r="F1810"/>
      <c r="G1810"/>
      <c r="H1810"/>
      <c r="I1810"/>
      <c r="J1810"/>
      <c r="K1810"/>
    </row>
    <row r="1811" spans="1:11" ht="15">
      <c r="A1811"/>
      <c r="B1811"/>
      <c r="C1811"/>
      <c r="D1811"/>
      <c r="E1811"/>
      <c r="F1811"/>
      <c r="G1811"/>
      <c r="H1811"/>
      <c r="I1811"/>
      <c r="J1811"/>
      <c r="K1811"/>
    </row>
    <row r="1812" spans="1:11" ht="15">
      <c r="A1812"/>
      <c r="B1812"/>
      <c r="C1812"/>
      <c r="D1812"/>
      <c r="E1812"/>
      <c r="F1812"/>
      <c r="G1812"/>
      <c r="H1812"/>
      <c r="I1812"/>
      <c r="J1812"/>
      <c r="K1812"/>
    </row>
    <row r="1813" spans="1:11" ht="15">
      <c r="A1813"/>
      <c r="B1813"/>
      <c r="C1813"/>
      <c r="D1813"/>
      <c r="E1813"/>
      <c r="F1813"/>
      <c r="G1813"/>
      <c r="H1813"/>
      <c r="I1813"/>
      <c r="J1813"/>
      <c r="K1813"/>
    </row>
    <row r="1814" spans="1:11" ht="15">
      <c r="A1814"/>
      <c r="B1814"/>
      <c r="C1814"/>
      <c r="D1814"/>
      <c r="E1814"/>
      <c r="F1814"/>
      <c r="G1814"/>
      <c r="H1814"/>
      <c r="I1814"/>
      <c r="J1814"/>
      <c r="K1814"/>
    </row>
    <row r="1815" spans="1:11" ht="15">
      <c r="A1815"/>
      <c r="B1815"/>
      <c r="C1815"/>
      <c r="D1815"/>
      <c r="E1815"/>
      <c r="F1815"/>
      <c r="G1815"/>
      <c r="H1815"/>
      <c r="I1815"/>
      <c r="J1815"/>
      <c r="K1815"/>
    </row>
    <row r="1816" spans="1:11" ht="15">
      <c r="A1816"/>
      <c r="B1816"/>
      <c r="C1816"/>
      <c r="D1816"/>
      <c r="E1816"/>
      <c r="F1816"/>
      <c r="G1816"/>
      <c r="H1816"/>
      <c r="I1816"/>
      <c r="J1816"/>
      <c r="K1816"/>
    </row>
    <row r="1817" spans="1:11" ht="15">
      <c r="A1817"/>
      <c r="B1817"/>
      <c r="C1817"/>
      <c r="D1817"/>
      <c r="E1817"/>
      <c r="F1817"/>
      <c r="G1817"/>
      <c r="H1817"/>
      <c r="I1817"/>
      <c r="J1817"/>
      <c r="K1817"/>
    </row>
    <row r="1818" spans="1:11" ht="15">
      <c r="A1818"/>
      <c r="B1818"/>
      <c r="C1818"/>
      <c r="D1818"/>
      <c r="E1818"/>
      <c r="F1818"/>
      <c r="G1818"/>
      <c r="H1818"/>
      <c r="I1818"/>
      <c r="J1818"/>
      <c r="K1818"/>
    </row>
    <row r="1819" spans="1:11" ht="15">
      <c r="A1819"/>
      <c r="B1819"/>
      <c r="C1819"/>
      <c r="D1819"/>
      <c r="E1819"/>
      <c r="F1819"/>
      <c r="G1819"/>
      <c r="H1819"/>
      <c r="I1819"/>
      <c r="J1819"/>
      <c r="K1819"/>
    </row>
    <row r="1820" spans="1:11" ht="15">
      <c r="A1820"/>
      <c r="B1820"/>
      <c r="C1820"/>
      <c r="D1820"/>
      <c r="E1820"/>
      <c r="F1820"/>
      <c r="G1820"/>
      <c r="H1820"/>
      <c r="I1820"/>
      <c r="J1820"/>
      <c r="K1820"/>
    </row>
    <row r="1821" spans="1:11" ht="15">
      <c r="A1821"/>
      <c r="B1821"/>
      <c r="C1821"/>
      <c r="D1821"/>
      <c r="E1821"/>
      <c r="F1821"/>
      <c r="G1821"/>
      <c r="H1821"/>
      <c r="I1821"/>
      <c r="J1821"/>
      <c r="K1821"/>
    </row>
    <row r="1822" spans="1:11" ht="15">
      <c r="A1822"/>
      <c r="B1822"/>
      <c r="C1822"/>
      <c r="D1822"/>
      <c r="E1822"/>
      <c r="F1822"/>
      <c r="G1822"/>
      <c r="H1822"/>
      <c r="I1822"/>
      <c r="J1822"/>
      <c r="K1822"/>
    </row>
    <row r="1823" spans="1:11" ht="15">
      <c r="A1823"/>
      <c r="B1823"/>
      <c r="C1823"/>
      <c r="D1823"/>
      <c r="E1823"/>
      <c r="F1823"/>
      <c r="G1823"/>
      <c r="H1823"/>
      <c r="I1823"/>
      <c r="J1823"/>
      <c r="K1823"/>
    </row>
    <row r="1824" spans="1:11" ht="15">
      <c r="A1824"/>
      <c r="B1824"/>
      <c r="C1824"/>
      <c r="D1824"/>
      <c r="E1824"/>
      <c r="F1824"/>
      <c r="G1824"/>
      <c r="H1824"/>
      <c r="I1824"/>
      <c r="J1824"/>
      <c r="K1824"/>
    </row>
    <row r="1825" spans="1:11" ht="15">
      <c r="A1825"/>
      <c r="B1825"/>
      <c r="C1825"/>
      <c r="D1825"/>
      <c r="E1825"/>
      <c r="F1825"/>
      <c r="G1825"/>
      <c r="H1825"/>
      <c r="I1825"/>
      <c r="J1825"/>
      <c r="K1825"/>
    </row>
    <row r="1826" spans="1:11" ht="15">
      <c r="A1826"/>
      <c r="B1826"/>
      <c r="C1826"/>
      <c r="D1826"/>
      <c r="E1826"/>
      <c r="F1826"/>
      <c r="G1826"/>
      <c r="H1826"/>
      <c r="I1826"/>
      <c r="J1826"/>
      <c r="K1826"/>
    </row>
    <row r="1827" spans="1:11" ht="15">
      <c r="A1827"/>
      <c r="B1827"/>
      <c r="C1827"/>
      <c r="D1827"/>
      <c r="E1827"/>
      <c r="F1827"/>
      <c r="G1827"/>
      <c r="H1827"/>
      <c r="I1827"/>
      <c r="J1827"/>
      <c r="K1827"/>
    </row>
    <row r="1828" spans="1:11" ht="15">
      <c r="A1828"/>
      <c r="B1828"/>
      <c r="C1828"/>
      <c r="D1828"/>
      <c r="E1828"/>
      <c r="F1828"/>
      <c r="G1828"/>
      <c r="H1828"/>
      <c r="I1828"/>
      <c r="J1828"/>
      <c r="K1828"/>
    </row>
    <row r="1829" spans="1:11" ht="15">
      <c r="A1829"/>
      <c r="B1829"/>
      <c r="C1829"/>
      <c r="D1829"/>
      <c r="E1829"/>
      <c r="F1829"/>
      <c r="G1829"/>
      <c r="H1829"/>
      <c r="I1829"/>
      <c r="J1829"/>
      <c r="K1829"/>
    </row>
    <row r="1830" spans="1:11" ht="15">
      <c r="A1830"/>
      <c r="B1830"/>
      <c r="C1830"/>
      <c r="D1830"/>
      <c r="E1830"/>
      <c r="F1830"/>
      <c r="G1830"/>
      <c r="H1830"/>
      <c r="I1830"/>
      <c r="J1830"/>
      <c r="K1830"/>
    </row>
    <row r="1831" spans="1:11" ht="15">
      <c r="A1831"/>
      <c r="B1831"/>
      <c r="C1831"/>
      <c r="D1831"/>
      <c r="E1831"/>
      <c r="F1831"/>
      <c r="G1831"/>
      <c r="H1831"/>
      <c r="I1831"/>
      <c r="J1831"/>
      <c r="K1831"/>
    </row>
    <row r="1832" spans="1:11" ht="15">
      <c r="A1832"/>
      <c r="B1832"/>
      <c r="C1832"/>
      <c r="D1832"/>
      <c r="E1832"/>
      <c r="F1832"/>
      <c r="G1832"/>
      <c r="H1832"/>
      <c r="I1832"/>
      <c r="J1832"/>
      <c r="K1832"/>
    </row>
    <row r="1833" spans="1:11" ht="15">
      <c r="A1833"/>
      <c r="B1833"/>
      <c r="C1833"/>
      <c r="D1833"/>
      <c r="E1833"/>
      <c r="F1833"/>
      <c r="G1833"/>
      <c r="H1833"/>
      <c r="I1833"/>
      <c r="J1833"/>
      <c r="K1833"/>
    </row>
    <row r="1834" spans="1:11" ht="15">
      <c r="A1834"/>
      <c r="B1834"/>
      <c r="C1834"/>
      <c r="D1834"/>
      <c r="E1834"/>
      <c r="F1834"/>
      <c r="G1834"/>
      <c r="H1834"/>
      <c r="I1834"/>
      <c r="J1834"/>
      <c r="K1834"/>
    </row>
    <row r="1835" spans="1:11" ht="15">
      <c r="A1835"/>
      <c r="B1835"/>
      <c r="C1835"/>
      <c r="D1835"/>
      <c r="E1835"/>
      <c r="F1835"/>
      <c r="G1835"/>
      <c r="H1835"/>
      <c r="I1835"/>
      <c r="J1835"/>
      <c r="K1835"/>
    </row>
    <row r="1836" spans="1:11" ht="15">
      <c r="A1836"/>
      <c r="B1836"/>
      <c r="C1836"/>
      <c r="D1836"/>
      <c r="E1836"/>
      <c r="F1836"/>
      <c r="G1836"/>
      <c r="H1836"/>
      <c r="I1836"/>
      <c r="J1836"/>
      <c r="K1836"/>
    </row>
    <row r="1837" spans="1:11" ht="15">
      <c r="A1837"/>
      <c r="B1837"/>
      <c r="C1837"/>
      <c r="D1837"/>
      <c r="E1837"/>
      <c r="F1837"/>
      <c r="G1837"/>
      <c r="H1837"/>
      <c r="I1837"/>
      <c r="J1837"/>
      <c r="K1837"/>
    </row>
    <row r="1838" spans="1:11" ht="15">
      <c r="A1838"/>
      <c r="B1838"/>
      <c r="C1838"/>
      <c r="D1838"/>
      <c r="E1838"/>
      <c r="F1838"/>
      <c r="G1838"/>
      <c r="H1838"/>
      <c r="I1838"/>
      <c r="J1838"/>
      <c r="K1838"/>
    </row>
    <row r="1839" spans="1:11" ht="15">
      <c r="A1839"/>
      <c r="B1839"/>
      <c r="C1839"/>
      <c r="D1839"/>
      <c r="E1839"/>
      <c r="F1839"/>
      <c r="G1839"/>
      <c r="H1839"/>
      <c r="I1839"/>
      <c r="J1839"/>
      <c r="K1839"/>
    </row>
    <row r="1840" spans="1:11" ht="15">
      <c r="A1840"/>
      <c r="B1840"/>
      <c r="C1840"/>
      <c r="D1840"/>
      <c r="E1840"/>
      <c r="F1840"/>
      <c r="G1840"/>
      <c r="H1840"/>
      <c r="I1840"/>
      <c r="J1840"/>
      <c r="K1840"/>
    </row>
    <row r="1841" spans="1:11" ht="15">
      <c r="A1841"/>
      <c r="B1841"/>
      <c r="C1841"/>
      <c r="D1841"/>
      <c r="E1841"/>
      <c r="F1841"/>
      <c r="G1841"/>
      <c r="H1841"/>
      <c r="I1841"/>
      <c r="J1841"/>
      <c r="K1841"/>
    </row>
    <row r="1842" spans="1:11" ht="15">
      <c r="A1842"/>
      <c r="B1842"/>
      <c r="C1842"/>
      <c r="D1842"/>
      <c r="E1842"/>
      <c r="F1842"/>
      <c r="G1842"/>
      <c r="H1842"/>
      <c r="I1842"/>
      <c r="J1842"/>
      <c r="K1842"/>
    </row>
    <row r="1843" spans="1:11" ht="15">
      <c r="A1843"/>
      <c r="B1843"/>
      <c r="C1843"/>
      <c r="D1843"/>
      <c r="E1843"/>
      <c r="F1843"/>
      <c r="G1843"/>
      <c r="H1843"/>
      <c r="I1843"/>
      <c r="J1843"/>
      <c r="K1843"/>
    </row>
    <row r="1844" spans="1:11" ht="15">
      <c r="A1844"/>
      <c r="B1844"/>
      <c r="C1844"/>
      <c r="D1844"/>
      <c r="E1844"/>
      <c r="F1844"/>
      <c r="G1844"/>
      <c r="H1844"/>
      <c r="I1844"/>
      <c r="J1844"/>
      <c r="K1844"/>
    </row>
    <row r="1845" spans="1:11" ht="15">
      <c r="A1845"/>
      <c r="B1845"/>
      <c r="C1845"/>
      <c r="D1845"/>
      <c r="E1845"/>
      <c r="F1845"/>
      <c r="G1845"/>
      <c r="H1845"/>
      <c r="I1845"/>
      <c r="J1845"/>
      <c r="K1845"/>
    </row>
    <row r="1846" spans="1:11" ht="15">
      <c r="A1846"/>
      <c r="B1846"/>
      <c r="C1846"/>
      <c r="D1846"/>
      <c r="E1846"/>
      <c r="F1846"/>
      <c r="G1846"/>
      <c r="H1846"/>
      <c r="I1846"/>
      <c r="J1846"/>
      <c r="K1846"/>
    </row>
    <row r="1847" spans="1:11" ht="15">
      <c r="A1847"/>
      <c r="B1847"/>
      <c r="C1847"/>
      <c r="D1847"/>
      <c r="E1847"/>
      <c r="F1847"/>
      <c r="G1847"/>
      <c r="H1847"/>
      <c r="I1847"/>
      <c r="J1847"/>
      <c r="K1847"/>
    </row>
    <row r="1848" spans="1:11" ht="15">
      <c r="A1848"/>
      <c r="B1848"/>
      <c r="C1848"/>
      <c r="D1848"/>
      <c r="E1848"/>
      <c r="F1848"/>
      <c r="G1848"/>
      <c r="H1848"/>
      <c r="I1848"/>
      <c r="J1848"/>
      <c r="K1848"/>
    </row>
    <row r="1849" spans="1:11" ht="15">
      <c r="A1849"/>
      <c r="B1849"/>
      <c r="C1849"/>
      <c r="D1849"/>
      <c r="E1849"/>
      <c r="F1849"/>
      <c r="G1849"/>
      <c r="H1849"/>
      <c r="I1849"/>
      <c r="J1849"/>
      <c r="K1849"/>
    </row>
    <row r="1850" spans="1:11" ht="15">
      <c r="A1850"/>
      <c r="B1850"/>
      <c r="C1850"/>
      <c r="D1850"/>
      <c r="E1850"/>
      <c r="F1850"/>
      <c r="G1850"/>
      <c r="H1850"/>
      <c r="I1850"/>
      <c r="J1850"/>
      <c r="K1850"/>
    </row>
    <row r="1851" spans="1:11" ht="15">
      <c r="A1851"/>
      <c r="B1851"/>
      <c r="C1851"/>
      <c r="D1851"/>
      <c r="E1851"/>
      <c r="F1851"/>
      <c r="G1851"/>
      <c r="H1851"/>
      <c r="I1851"/>
      <c r="J1851"/>
      <c r="K1851"/>
    </row>
    <row r="1852" spans="1:11" ht="15">
      <c r="A1852"/>
      <c r="B1852"/>
      <c r="C1852"/>
      <c r="D1852"/>
      <c r="E1852"/>
      <c r="F1852"/>
      <c r="G1852"/>
      <c r="H1852"/>
      <c r="I1852"/>
      <c r="J1852"/>
      <c r="K1852"/>
    </row>
    <row r="1853" spans="1:11" ht="15">
      <c r="A1853"/>
      <c r="B1853"/>
      <c r="C1853"/>
      <c r="D1853"/>
      <c r="E1853"/>
      <c r="F1853"/>
      <c r="G1853"/>
      <c r="H1853"/>
      <c r="I1853"/>
      <c r="J1853"/>
      <c r="K1853"/>
    </row>
    <row r="1854" spans="1:11" ht="15">
      <c r="A1854"/>
      <c r="B1854"/>
      <c r="C1854"/>
      <c r="D1854"/>
      <c r="E1854"/>
      <c r="F1854"/>
      <c r="G1854"/>
      <c r="H1854"/>
      <c r="I1854"/>
      <c r="J1854"/>
      <c r="K1854"/>
    </row>
    <row r="1855" spans="1:11" ht="15">
      <c r="A1855"/>
      <c r="B1855"/>
      <c r="C1855"/>
      <c r="D1855"/>
      <c r="E1855"/>
      <c r="F1855"/>
      <c r="G1855"/>
      <c r="H1855"/>
      <c r="I1855"/>
      <c r="J1855"/>
      <c r="K1855"/>
    </row>
    <row r="1856" spans="1:11" ht="15">
      <c r="A1856"/>
      <c r="B1856"/>
      <c r="C1856"/>
      <c r="D1856"/>
      <c r="E1856"/>
      <c r="F1856"/>
      <c r="G1856"/>
      <c r="H1856"/>
      <c r="I1856"/>
      <c r="J1856"/>
      <c r="K1856"/>
    </row>
    <row r="1857" spans="1:11" ht="15">
      <c r="A1857"/>
      <c r="B1857"/>
      <c r="C1857"/>
      <c r="D1857"/>
      <c r="E1857"/>
      <c r="F1857"/>
      <c r="G1857"/>
      <c r="H1857"/>
      <c r="I1857"/>
      <c r="J1857"/>
      <c r="K1857"/>
    </row>
    <row r="1858" spans="1:11" ht="15">
      <c r="A1858"/>
      <c r="B1858"/>
      <c r="C1858"/>
      <c r="D1858"/>
      <c r="E1858"/>
      <c r="F1858"/>
      <c r="G1858"/>
      <c r="H1858"/>
      <c r="I1858"/>
      <c r="J1858"/>
      <c r="K1858"/>
    </row>
    <row r="1859" spans="1:11" ht="15">
      <c r="A1859"/>
      <c r="B1859"/>
      <c r="C1859"/>
      <c r="D1859"/>
      <c r="E1859"/>
      <c r="F1859"/>
      <c r="G1859"/>
      <c r="H1859"/>
      <c r="I1859"/>
      <c r="J1859"/>
      <c r="K1859"/>
    </row>
    <row r="1860" spans="1:11" ht="15">
      <c r="A1860"/>
      <c r="B1860"/>
      <c r="C1860"/>
      <c r="D1860"/>
      <c r="E1860"/>
      <c r="F1860"/>
      <c r="G1860"/>
      <c r="H1860"/>
      <c r="I1860"/>
      <c r="J1860"/>
      <c r="K1860"/>
    </row>
    <row r="1861" spans="1:11" ht="15">
      <c r="A1861"/>
      <c r="B1861"/>
      <c r="C1861"/>
      <c r="D1861"/>
      <c r="E1861"/>
      <c r="F1861"/>
      <c r="G1861"/>
      <c r="H1861"/>
      <c r="I1861"/>
      <c r="J1861"/>
      <c r="K1861"/>
    </row>
    <row r="1862" spans="1:11" ht="15">
      <c r="A1862"/>
      <c r="B1862"/>
      <c r="C1862"/>
      <c r="D1862"/>
      <c r="E1862"/>
      <c r="F1862"/>
      <c r="G1862"/>
      <c r="H1862"/>
      <c r="I1862"/>
      <c r="J1862"/>
      <c r="K1862"/>
    </row>
    <row r="1863" spans="1:11" ht="15">
      <c r="A1863"/>
      <c r="B1863"/>
      <c r="C1863"/>
      <c r="D1863"/>
      <c r="E1863"/>
      <c r="F1863"/>
      <c r="G1863"/>
      <c r="H1863"/>
      <c r="I1863"/>
      <c r="J1863"/>
      <c r="K1863"/>
    </row>
    <row r="1864" spans="1:11" ht="15">
      <c r="A1864"/>
      <c r="B1864"/>
      <c r="C1864"/>
      <c r="D1864"/>
      <c r="E1864"/>
      <c r="F1864"/>
      <c r="G1864"/>
      <c r="H1864"/>
      <c r="I1864"/>
      <c r="J1864"/>
      <c r="K1864"/>
    </row>
    <row r="1865" spans="1:11" ht="15">
      <c r="A1865"/>
      <c r="B1865"/>
      <c r="C1865"/>
      <c r="D1865"/>
      <c r="E1865"/>
      <c r="F1865"/>
      <c r="G1865"/>
      <c r="H1865"/>
      <c r="I1865"/>
      <c r="J1865"/>
      <c r="K1865"/>
    </row>
    <row r="1866" spans="1:11" ht="15">
      <c r="A1866"/>
      <c r="B1866"/>
      <c r="C1866"/>
      <c r="D1866"/>
      <c r="E1866"/>
      <c r="F1866"/>
      <c r="G1866"/>
      <c r="H1866"/>
      <c r="I1866"/>
      <c r="J1866"/>
      <c r="K1866"/>
    </row>
    <row r="1867" spans="1:11" ht="15">
      <c r="A1867"/>
      <c r="B1867"/>
      <c r="C1867"/>
      <c r="D1867"/>
      <c r="E1867"/>
      <c r="F1867"/>
      <c r="G1867"/>
      <c r="H1867"/>
      <c r="I1867"/>
      <c r="J1867"/>
      <c r="K1867"/>
    </row>
    <row r="1868" spans="1:11" ht="15">
      <c r="A1868"/>
      <c r="B1868"/>
      <c r="C1868"/>
      <c r="D1868"/>
      <c r="E1868"/>
      <c r="F1868"/>
      <c r="G1868"/>
      <c r="H1868"/>
      <c r="I1868"/>
      <c r="J1868"/>
      <c r="K1868"/>
    </row>
    <row r="1869" spans="1:11" ht="15">
      <c r="A1869"/>
      <c r="B1869"/>
      <c r="C1869"/>
      <c r="D1869"/>
      <c r="E1869"/>
      <c r="F1869"/>
      <c r="G1869"/>
      <c r="H1869"/>
      <c r="I1869"/>
      <c r="J1869"/>
      <c r="K1869"/>
    </row>
    <row r="1870" spans="1:11" ht="15">
      <c r="A1870"/>
      <c r="B1870"/>
      <c r="C1870"/>
      <c r="D1870"/>
      <c r="E1870"/>
      <c r="F1870"/>
      <c r="G1870"/>
      <c r="H1870"/>
      <c r="I1870"/>
      <c r="J1870"/>
      <c r="K1870"/>
    </row>
    <row r="1871" spans="1:11" ht="15">
      <c r="A1871"/>
      <c r="B1871"/>
      <c r="C1871"/>
      <c r="D1871"/>
      <c r="E1871"/>
      <c r="F1871"/>
      <c r="G1871"/>
      <c r="H1871"/>
      <c r="I1871"/>
      <c r="J1871"/>
      <c r="K1871"/>
    </row>
    <row r="1872" spans="1:11" ht="15">
      <c r="A1872"/>
      <c r="B1872"/>
      <c r="C1872"/>
      <c r="D1872"/>
      <c r="E1872"/>
      <c r="F1872"/>
      <c r="G1872"/>
      <c r="H1872"/>
      <c r="I1872"/>
      <c r="J1872"/>
      <c r="K1872"/>
    </row>
    <row r="1873" spans="1:11" ht="15">
      <c r="A1873"/>
      <c r="B1873"/>
      <c r="C1873"/>
      <c r="D1873"/>
      <c r="E1873"/>
      <c r="F1873"/>
      <c r="G1873"/>
      <c r="H1873"/>
      <c r="I1873"/>
      <c r="J1873"/>
      <c r="K1873"/>
    </row>
    <row r="1874" spans="1:11" ht="15">
      <c r="A1874"/>
      <c r="B1874"/>
      <c r="C1874"/>
      <c r="D1874"/>
      <c r="E1874"/>
      <c r="F1874"/>
      <c r="G1874"/>
      <c r="H1874"/>
      <c r="I1874"/>
      <c r="J1874"/>
      <c r="K1874"/>
    </row>
    <row r="1875" spans="1:11" ht="15">
      <c r="A1875"/>
      <c r="B1875"/>
      <c r="C1875"/>
      <c r="D1875"/>
      <c r="E1875"/>
      <c r="F1875"/>
      <c r="G1875"/>
      <c r="H1875"/>
      <c r="I1875"/>
      <c r="J1875"/>
      <c r="K1875"/>
    </row>
    <row r="1876" spans="1:11" ht="15">
      <c r="A1876"/>
      <c r="B1876"/>
      <c r="C1876"/>
      <c r="D1876"/>
      <c r="E1876"/>
      <c r="F1876"/>
      <c r="G1876"/>
      <c r="H1876"/>
      <c r="I1876"/>
      <c r="J1876"/>
      <c r="K1876"/>
    </row>
    <row r="1877" spans="1:11" ht="15">
      <c r="A1877"/>
      <c r="B1877"/>
      <c r="C1877"/>
      <c r="D1877"/>
      <c r="E1877"/>
      <c r="F1877"/>
      <c r="G1877"/>
      <c r="H1877"/>
      <c r="I1877"/>
      <c r="J1877"/>
      <c r="K1877"/>
    </row>
    <row r="1878" spans="1:11" ht="15">
      <c r="A1878"/>
      <c r="B1878"/>
      <c r="C1878"/>
      <c r="D1878"/>
      <c r="E1878"/>
      <c r="F1878"/>
      <c r="G1878"/>
      <c r="H1878"/>
      <c r="I1878"/>
      <c r="J1878"/>
      <c r="K1878"/>
    </row>
    <row r="1879" spans="1:11" ht="15">
      <c r="A1879"/>
      <c r="B1879"/>
      <c r="C1879"/>
      <c r="D1879"/>
      <c r="E1879"/>
      <c r="F1879"/>
      <c r="G1879"/>
      <c r="H1879"/>
      <c r="I1879"/>
      <c r="J1879"/>
      <c r="K1879"/>
    </row>
    <row r="1880" spans="1:11" ht="15">
      <c r="A1880"/>
      <c r="B1880"/>
      <c r="C1880"/>
      <c r="D1880"/>
      <c r="E1880"/>
      <c r="F1880"/>
      <c r="G1880"/>
      <c r="H1880"/>
      <c r="I1880"/>
      <c r="J1880"/>
      <c r="K1880"/>
    </row>
    <row r="1881" spans="1:11" ht="15">
      <c r="A1881"/>
      <c r="B1881"/>
      <c r="C1881"/>
      <c r="D1881"/>
      <c r="E1881"/>
      <c r="F1881"/>
      <c r="G1881"/>
      <c r="H1881"/>
      <c r="I1881"/>
      <c r="J1881"/>
      <c r="K1881"/>
    </row>
    <row r="1882" spans="1:11" ht="15">
      <c r="A1882"/>
      <c r="B1882"/>
      <c r="C1882"/>
      <c r="D1882"/>
      <c r="E1882"/>
      <c r="F1882"/>
      <c r="G1882"/>
      <c r="H1882"/>
      <c r="I1882"/>
      <c r="J1882"/>
      <c r="K1882"/>
    </row>
    <row r="1883" spans="1:11" ht="15">
      <c r="A1883"/>
      <c r="B1883"/>
      <c r="C1883"/>
      <c r="D1883"/>
      <c r="E1883"/>
      <c r="F1883"/>
      <c r="G1883"/>
      <c r="H1883"/>
      <c r="I1883"/>
      <c r="J1883"/>
      <c r="K1883"/>
    </row>
    <row r="1884" spans="1:11" ht="15">
      <c r="A1884"/>
      <c r="B1884"/>
      <c r="C1884"/>
      <c r="D1884"/>
      <c r="E1884"/>
      <c r="F1884"/>
      <c r="G1884"/>
      <c r="H1884"/>
      <c r="I1884"/>
      <c r="J1884"/>
      <c r="K1884"/>
    </row>
    <row r="1885" spans="1:11" ht="15">
      <c r="A1885"/>
      <c r="B1885"/>
      <c r="C1885"/>
      <c r="D1885"/>
      <c r="E1885"/>
      <c r="F1885"/>
      <c r="G1885"/>
      <c r="H1885"/>
      <c r="I1885"/>
      <c r="J1885"/>
      <c r="K1885"/>
    </row>
    <row r="1886" spans="1:11" ht="15">
      <c r="A1886"/>
      <c r="B1886"/>
      <c r="C1886"/>
      <c r="D1886"/>
      <c r="E1886"/>
      <c r="F1886"/>
      <c r="G1886"/>
      <c r="H1886"/>
      <c r="I1886"/>
      <c r="J1886"/>
      <c r="K1886"/>
    </row>
    <row r="1887" spans="1:11" ht="15">
      <c r="A1887"/>
      <c r="B1887"/>
      <c r="C1887"/>
      <c r="D1887"/>
      <c r="E1887"/>
      <c r="F1887"/>
      <c r="G1887"/>
      <c r="H1887"/>
      <c r="I1887"/>
      <c r="J1887"/>
      <c r="K1887"/>
    </row>
    <row r="1888" spans="1:11" ht="15">
      <c r="A1888"/>
      <c r="B1888"/>
      <c r="C1888"/>
      <c r="D1888"/>
      <c r="E1888"/>
      <c r="F1888"/>
      <c r="G1888"/>
      <c r="H1888"/>
      <c r="I1888"/>
      <c r="J1888"/>
      <c r="K1888"/>
    </row>
    <row r="1889" spans="1:11" ht="15">
      <c r="A1889"/>
      <c r="B1889"/>
      <c r="C1889"/>
      <c r="D1889"/>
      <c r="E1889"/>
      <c r="F1889"/>
      <c r="G1889"/>
      <c r="H1889"/>
      <c r="I1889"/>
      <c r="J1889"/>
      <c r="K1889"/>
    </row>
    <row r="1890" spans="1:11" ht="15">
      <c r="A1890"/>
      <c r="B1890"/>
      <c r="C1890"/>
      <c r="D1890"/>
      <c r="E1890"/>
      <c r="F1890"/>
      <c r="G1890"/>
      <c r="H1890"/>
      <c r="I1890"/>
      <c r="J1890"/>
      <c r="K1890"/>
    </row>
    <row r="1891" spans="1:11" ht="15">
      <c r="A1891"/>
      <c r="B1891"/>
      <c r="C1891"/>
      <c r="D1891"/>
      <c r="E1891"/>
      <c r="F1891"/>
      <c r="G1891"/>
      <c r="H1891"/>
      <c r="I1891"/>
      <c r="J1891"/>
      <c r="K1891"/>
    </row>
    <row r="1892" spans="1:11" ht="15">
      <c r="A1892"/>
      <c r="B1892"/>
      <c r="C1892"/>
      <c r="D1892"/>
      <c r="E1892"/>
      <c r="F1892"/>
      <c r="G1892"/>
      <c r="H1892"/>
      <c r="I1892"/>
      <c r="J1892"/>
      <c r="K1892"/>
    </row>
    <row r="1893" spans="1:11" ht="15">
      <c r="A1893"/>
      <c r="B1893"/>
      <c r="C1893"/>
      <c r="D1893"/>
      <c r="E1893"/>
      <c r="F1893"/>
      <c r="G1893"/>
      <c r="H1893"/>
      <c r="I1893"/>
      <c r="J1893"/>
      <c r="K1893"/>
    </row>
    <row r="1894" spans="1:11" ht="15">
      <c r="A1894"/>
      <c r="B1894"/>
      <c r="C1894"/>
      <c r="D1894"/>
      <c r="E1894"/>
      <c r="F1894"/>
      <c r="G1894"/>
      <c r="H1894"/>
      <c r="I1894"/>
      <c r="J1894"/>
      <c r="K1894"/>
    </row>
    <row r="1895" spans="1:11" ht="15">
      <c r="A1895"/>
      <c r="B1895"/>
      <c r="C1895"/>
      <c r="D1895"/>
      <c r="E1895"/>
      <c r="F1895"/>
      <c r="G1895"/>
      <c r="H1895"/>
      <c r="I1895"/>
      <c r="J1895"/>
      <c r="K1895"/>
    </row>
    <row r="1896" spans="1:11" ht="15">
      <c r="A1896"/>
      <c r="B1896"/>
      <c r="C1896"/>
      <c r="D1896"/>
      <c r="E1896"/>
      <c r="F1896"/>
      <c r="G1896"/>
      <c r="H1896"/>
      <c r="I1896"/>
      <c r="J1896"/>
      <c r="K1896"/>
    </row>
    <row r="1897" spans="1:11" ht="15">
      <c r="A1897"/>
      <c r="B1897"/>
      <c r="C1897"/>
      <c r="D1897"/>
      <c r="E1897"/>
      <c r="F1897"/>
      <c r="G1897"/>
      <c r="H1897"/>
      <c r="I1897"/>
      <c r="J1897"/>
      <c r="K1897"/>
    </row>
    <row r="1898" spans="1:11" ht="15">
      <c r="A1898"/>
      <c r="B1898"/>
      <c r="C1898"/>
      <c r="D1898"/>
      <c r="E1898"/>
      <c r="F1898"/>
      <c r="G1898"/>
      <c r="H1898"/>
      <c r="I1898"/>
      <c r="J1898"/>
      <c r="K1898"/>
    </row>
    <row r="1899" spans="1:11" ht="15">
      <c r="A1899"/>
      <c r="B1899"/>
      <c r="C1899"/>
      <c r="D1899"/>
      <c r="E1899"/>
      <c r="F1899"/>
      <c r="G1899"/>
      <c r="H1899"/>
      <c r="I1899"/>
      <c r="J1899"/>
      <c r="K1899"/>
    </row>
    <row r="1900" spans="1:11" ht="15">
      <c r="A1900"/>
      <c r="B1900"/>
      <c r="C1900"/>
      <c r="D1900"/>
      <c r="E1900"/>
      <c r="F1900"/>
      <c r="G1900"/>
      <c r="H1900"/>
      <c r="I1900"/>
      <c r="J1900"/>
      <c r="K1900"/>
    </row>
    <row r="1901" spans="1:11" ht="15">
      <c r="A1901"/>
      <c r="B1901"/>
      <c r="C1901"/>
      <c r="D1901"/>
      <c r="E1901"/>
      <c r="F1901"/>
      <c r="G1901"/>
      <c r="H1901"/>
      <c r="I1901"/>
      <c r="J1901"/>
      <c r="K1901"/>
    </row>
    <row r="1902" spans="1:11" ht="15">
      <c r="A1902"/>
      <c r="B1902"/>
      <c r="C1902"/>
      <c r="D1902"/>
      <c r="E1902"/>
      <c r="F1902"/>
      <c r="G1902"/>
      <c r="H1902"/>
      <c r="I1902"/>
      <c r="J1902"/>
      <c r="K1902"/>
    </row>
    <row r="1903" spans="1:11" ht="15">
      <c r="A1903"/>
      <c r="B1903"/>
      <c r="C1903"/>
      <c r="D1903"/>
      <c r="E1903"/>
      <c r="F1903"/>
      <c r="G1903"/>
      <c r="H1903"/>
      <c r="I1903"/>
      <c r="J1903"/>
      <c r="K1903"/>
    </row>
    <row r="1904" spans="1:11" ht="15">
      <c r="A1904"/>
      <c r="B1904"/>
      <c r="C1904"/>
      <c r="D1904"/>
      <c r="E1904"/>
      <c r="F1904"/>
      <c r="G1904"/>
      <c r="H1904"/>
      <c r="I1904"/>
      <c r="J1904"/>
      <c r="K1904"/>
    </row>
    <row r="1905" spans="1:11" ht="15">
      <c r="A1905"/>
      <c r="B1905"/>
      <c r="C1905"/>
      <c r="D1905"/>
      <c r="E1905"/>
      <c r="F1905"/>
      <c r="G1905"/>
      <c r="H1905"/>
      <c r="I1905"/>
      <c r="J1905"/>
      <c r="K1905"/>
    </row>
    <row r="1906" spans="1:11" ht="15">
      <c r="A1906"/>
      <c r="B1906"/>
      <c r="C1906"/>
      <c r="D1906"/>
      <c r="E1906"/>
      <c r="F1906"/>
      <c r="G1906"/>
      <c r="H1906"/>
      <c r="I1906"/>
      <c r="J1906"/>
      <c r="K1906"/>
    </row>
    <row r="1907" spans="1:11" ht="15">
      <c r="A1907"/>
      <c r="B1907"/>
      <c r="C1907"/>
      <c r="D1907"/>
      <c r="E1907"/>
      <c r="F1907"/>
      <c r="G1907"/>
      <c r="H1907"/>
      <c r="I1907"/>
      <c r="J1907"/>
      <c r="K1907"/>
    </row>
    <row r="1908" spans="1:11" ht="15">
      <c r="A1908"/>
      <c r="B1908"/>
      <c r="C1908"/>
      <c r="D1908"/>
      <c r="E1908"/>
      <c r="F1908"/>
      <c r="G1908"/>
      <c r="H1908"/>
      <c r="I1908"/>
      <c r="J1908"/>
      <c r="K1908"/>
    </row>
    <row r="1909" spans="1:11" ht="15">
      <c r="A1909"/>
      <c r="B1909"/>
      <c r="C1909"/>
      <c r="D1909"/>
      <c r="E1909"/>
      <c r="F1909"/>
      <c r="G1909"/>
      <c r="H1909"/>
      <c r="I1909"/>
      <c r="J1909"/>
      <c r="K1909"/>
    </row>
    <row r="1910" spans="1:11" ht="15">
      <c r="A1910"/>
      <c r="B1910"/>
      <c r="C1910"/>
      <c r="D1910"/>
      <c r="E1910"/>
      <c r="F1910"/>
      <c r="G1910"/>
      <c r="H1910"/>
      <c r="I1910"/>
      <c r="J1910"/>
      <c r="K1910"/>
    </row>
    <row r="1911" spans="1:11" ht="15">
      <c r="A1911"/>
      <c r="B1911"/>
      <c r="C1911"/>
      <c r="D1911"/>
      <c r="E1911"/>
      <c r="F1911"/>
      <c r="G1911"/>
      <c r="H1911"/>
      <c r="I1911"/>
      <c r="J1911"/>
      <c r="K1911"/>
    </row>
    <row r="1912" spans="1:11" ht="15">
      <c r="A1912"/>
      <c r="B1912"/>
      <c r="C1912"/>
      <c r="D1912"/>
      <c r="E1912"/>
      <c r="F1912"/>
      <c r="G1912"/>
      <c r="H1912"/>
      <c r="I1912"/>
      <c r="J1912"/>
      <c r="K1912"/>
    </row>
    <row r="1913" spans="1:11" ht="15">
      <c r="A1913"/>
      <c r="B1913"/>
      <c r="C1913"/>
      <c r="D1913"/>
      <c r="E1913"/>
      <c r="F1913"/>
      <c r="G1913"/>
      <c r="H1913"/>
      <c r="I1913"/>
      <c r="J1913"/>
      <c r="K1913"/>
    </row>
    <row r="1914" spans="1:11" ht="15">
      <c r="A1914"/>
      <c r="B1914"/>
      <c r="C1914"/>
      <c r="D1914"/>
      <c r="E1914"/>
      <c r="F1914"/>
      <c r="G1914"/>
      <c r="H1914"/>
      <c r="I1914"/>
      <c r="J1914"/>
      <c r="K1914"/>
    </row>
    <row r="1915" spans="1:11" ht="15">
      <c r="A1915"/>
      <c r="B1915"/>
      <c r="C1915"/>
      <c r="D1915"/>
      <c r="E1915"/>
      <c r="F1915"/>
      <c r="G1915"/>
      <c r="H1915"/>
      <c r="I1915"/>
      <c r="J1915"/>
      <c r="K1915"/>
    </row>
    <row r="1916" spans="1:11" ht="15">
      <c r="A1916"/>
      <c r="B1916"/>
      <c r="C1916"/>
      <c r="D1916"/>
      <c r="E1916"/>
      <c r="F1916"/>
      <c r="G1916"/>
      <c r="H1916"/>
      <c r="I1916"/>
      <c r="J1916"/>
      <c r="K1916"/>
    </row>
    <row r="1917" spans="1:11" ht="15">
      <c r="A1917"/>
      <c r="B1917"/>
      <c r="C1917"/>
      <c r="D1917"/>
      <c r="E1917"/>
      <c r="F1917"/>
      <c r="G1917"/>
      <c r="H1917"/>
      <c r="I1917"/>
      <c r="J1917"/>
      <c r="K1917"/>
    </row>
    <row r="1918" spans="1:11" ht="15">
      <c r="A1918"/>
      <c r="B1918"/>
      <c r="C1918"/>
      <c r="D1918"/>
      <c r="E1918"/>
      <c r="F1918"/>
      <c r="G1918"/>
      <c r="H1918"/>
      <c r="I1918"/>
      <c r="J1918"/>
      <c r="K1918"/>
    </row>
    <row r="1919" spans="1:11" ht="15">
      <c r="A1919"/>
      <c r="B1919"/>
      <c r="C1919"/>
      <c r="D1919"/>
      <c r="E1919"/>
      <c r="F1919"/>
      <c r="G1919"/>
      <c r="H1919"/>
      <c r="I1919"/>
      <c r="J1919"/>
      <c r="K1919"/>
    </row>
    <row r="1920" spans="1:11" ht="15">
      <c r="A1920"/>
      <c r="B1920"/>
      <c r="C1920"/>
      <c r="D1920"/>
      <c r="E1920"/>
      <c r="F1920"/>
      <c r="G1920"/>
      <c r="H1920"/>
      <c r="I1920"/>
      <c r="J1920"/>
      <c r="K1920"/>
    </row>
    <row r="1921" spans="1:11" ht="15">
      <c r="A1921"/>
      <c r="B1921"/>
      <c r="C1921"/>
      <c r="D1921"/>
      <c r="E1921"/>
      <c r="F1921"/>
      <c r="G1921"/>
      <c r="H1921"/>
      <c r="I1921"/>
      <c r="J1921"/>
      <c r="K1921"/>
    </row>
    <row r="1922" spans="1:11" ht="15">
      <c r="A1922"/>
      <c r="B1922"/>
      <c r="C1922"/>
      <c r="D1922"/>
      <c r="E1922"/>
      <c r="F1922"/>
      <c r="G1922"/>
      <c r="H1922"/>
      <c r="I1922"/>
      <c r="J1922"/>
      <c r="K1922"/>
    </row>
    <row r="1923" spans="1:11" ht="15">
      <c r="A1923"/>
      <c r="B1923"/>
      <c r="C1923"/>
      <c r="D1923"/>
      <c r="E1923"/>
      <c r="F1923"/>
      <c r="G1923"/>
      <c r="H1923"/>
      <c r="I1923"/>
      <c r="J1923"/>
      <c r="K1923"/>
    </row>
    <row r="1924" spans="1:11" ht="15">
      <c r="A1924"/>
      <c r="B1924"/>
      <c r="C1924"/>
      <c r="D1924"/>
      <c r="E1924"/>
      <c r="F1924"/>
      <c r="G1924"/>
      <c r="H1924"/>
      <c r="I1924"/>
      <c r="J1924"/>
      <c r="K1924"/>
    </row>
    <row r="1925" spans="1:11" ht="15">
      <c r="A1925"/>
      <c r="B1925"/>
      <c r="C1925"/>
      <c r="D1925"/>
      <c r="E1925"/>
      <c r="F1925"/>
      <c r="G1925"/>
      <c r="H1925"/>
      <c r="I1925"/>
      <c r="J1925"/>
      <c r="K1925"/>
    </row>
    <row r="1926" spans="1:11" ht="15">
      <c r="A1926"/>
      <c r="B1926"/>
      <c r="C1926"/>
      <c r="D1926"/>
      <c r="E1926"/>
      <c r="F1926"/>
      <c r="G1926"/>
      <c r="H1926"/>
      <c r="I1926"/>
      <c r="J1926"/>
      <c r="K1926"/>
    </row>
    <row r="1927" spans="1:11" ht="15">
      <c r="A1927"/>
      <c r="B1927"/>
      <c r="C1927"/>
      <c r="D1927"/>
      <c r="E1927"/>
      <c r="F1927"/>
      <c r="G1927"/>
      <c r="H1927"/>
      <c r="I1927"/>
      <c r="J1927"/>
      <c r="K1927"/>
    </row>
    <row r="1928" spans="1:11" ht="15">
      <c r="A1928"/>
      <c r="B1928"/>
      <c r="C1928"/>
      <c r="D1928"/>
      <c r="E1928"/>
      <c r="F1928"/>
      <c r="G1928"/>
      <c r="H1928"/>
      <c r="I1928"/>
      <c r="J1928"/>
      <c r="K1928"/>
    </row>
    <row r="1929" spans="1:11" ht="15">
      <c r="A1929"/>
      <c r="B1929"/>
      <c r="C1929"/>
      <c r="D1929"/>
      <c r="E1929"/>
      <c r="F1929"/>
      <c r="G1929"/>
      <c r="H1929"/>
      <c r="I1929"/>
      <c r="J1929"/>
      <c r="K1929"/>
    </row>
    <row r="1930" spans="1:11" ht="15">
      <c r="A1930"/>
      <c r="B1930"/>
      <c r="C1930"/>
      <c r="D1930"/>
      <c r="E1930"/>
      <c r="F1930"/>
      <c r="G1930"/>
      <c r="H1930"/>
      <c r="I1930"/>
      <c r="J1930"/>
      <c r="K1930"/>
    </row>
    <row r="1931" spans="1:11" ht="15">
      <c r="A1931"/>
      <c r="B1931"/>
      <c r="C1931"/>
      <c r="D1931"/>
      <c r="E1931"/>
      <c r="F1931"/>
      <c r="G1931"/>
      <c r="H1931"/>
      <c r="I1931"/>
      <c r="J1931"/>
      <c r="K1931"/>
    </row>
    <row r="1932" spans="1:11" ht="15">
      <c r="A1932"/>
      <c r="B1932"/>
      <c r="C1932"/>
      <c r="D1932"/>
      <c r="E1932"/>
      <c r="F1932"/>
      <c r="G1932"/>
      <c r="H1932"/>
      <c r="I1932"/>
      <c r="J1932"/>
      <c r="K1932"/>
    </row>
    <row r="1933" spans="1:11" ht="15">
      <c r="A1933"/>
      <c r="B1933"/>
      <c r="C1933"/>
      <c r="D1933"/>
      <c r="E1933"/>
      <c r="F1933"/>
      <c r="G1933"/>
      <c r="H1933"/>
      <c r="I1933"/>
      <c r="J1933"/>
      <c r="K1933"/>
    </row>
    <row r="1934" spans="1:11" ht="15">
      <c r="A1934"/>
      <c r="B1934"/>
      <c r="C1934"/>
      <c r="D1934"/>
      <c r="E1934"/>
      <c r="F1934"/>
      <c r="G1934"/>
      <c r="H1934"/>
      <c r="I1934"/>
      <c r="J1934"/>
      <c r="K1934"/>
    </row>
    <row r="1935" spans="1:11" ht="15">
      <c r="A1935"/>
      <c r="B1935"/>
      <c r="C1935"/>
      <c r="D1935"/>
      <c r="E1935"/>
      <c r="F1935"/>
      <c r="G1935"/>
      <c r="H1935"/>
      <c r="I1935"/>
      <c r="J1935"/>
      <c r="K1935"/>
    </row>
    <row r="1936" spans="1:11" ht="15">
      <c r="A1936"/>
      <c r="B1936"/>
      <c r="C1936"/>
      <c r="D1936"/>
      <c r="E1936"/>
      <c r="F1936"/>
      <c r="G1936"/>
      <c r="H1936"/>
      <c r="I1936"/>
      <c r="J1936"/>
      <c r="K1936"/>
    </row>
    <row r="1937" spans="1:11" ht="15">
      <c r="A1937"/>
      <c r="B1937"/>
      <c r="C1937"/>
      <c r="D1937"/>
      <c r="E1937"/>
      <c r="F1937"/>
      <c r="G1937"/>
      <c r="H1937"/>
      <c r="I1937"/>
      <c r="J1937"/>
      <c r="K1937"/>
    </row>
    <row r="1938" spans="1:11" ht="15">
      <c r="A1938"/>
      <c r="B1938"/>
      <c r="C1938"/>
      <c r="D1938"/>
      <c r="E1938"/>
      <c r="F1938"/>
      <c r="G1938"/>
      <c r="H1938"/>
      <c r="I1938"/>
      <c r="J1938"/>
      <c r="K1938"/>
    </row>
    <row r="1939" spans="1:11" ht="15">
      <c r="A1939"/>
      <c r="B1939"/>
      <c r="C1939"/>
      <c r="D1939"/>
      <c r="E1939"/>
      <c r="F1939"/>
      <c r="G1939"/>
      <c r="H1939"/>
      <c r="I1939"/>
      <c r="J1939"/>
      <c r="K1939"/>
    </row>
    <row r="1940" spans="1:11" ht="15">
      <c r="A1940"/>
      <c r="B1940"/>
      <c r="C1940"/>
      <c r="D1940"/>
      <c r="E1940"/>
      <c r="F1940"/>
      <c r="G1940"/>
      <c r="H1940"/>
      <c r="I1940"/>
      <c r="J1940"/>
      <c r="K1940"/>
    </row>
    <row r="1941" spans="1:11" ht="15">
      <c r="A1941"/>
      <c r="B1941"/>
      <c r="C1941"/>
      <c r="D1941"/>
      <c r="E1941"/>
      <c r="F1941"/>
      <c r="G1941"/>
      <c r="H1941"/>
      <c r="I1941"/>
      <c r="J1941"/>
      <c r="K1941"/>
    </row>
    <row r="1942" spans="1:11" ht="15">
      <c r="A1942"/>
      <c r="B1942"/>
      <c r="C1942"/>
      <c r="D1942"/>
      <c r="E1942"/>
      <c r="F1942"/>
      <c r="G1942"/>
      <c r="H1942"/>
      <c r="I1942"/>
      <c r="J1942"/>
      <c r="K1942"/>
    </row>
    <row r="1943" spans="1:11" ht="15">
      <c r="A1943"/>
      <c r="B1943"/>
      <c r="C1943"/>
      <c r="D1943"/>
      <c r="E1943"/>
      <c r="F1943"/>
      <c r="G1943"/>
      <c r="H1943"/>
      <c r="I1943"/>
      <c r="J1943"/>
      <c r="K1943"/>
    </row>
    <row r="1944" spans="1:11" ht="15">
      <c r="A1944"/>
      <c r="B1944"/>
      <c r="C1944"/>
      <c r="D1944"/>
      <c r="E1944"/>
      <c r="F1944"/>
      <c r="G1944"/>
      <c r="H1944"/>
      <c r="I1944"/>
      <c r="J1944"/>
      <c r="K1944"/>
    </row>
    <row r="1945" spans="1:11" ht="15">
      <c r="A1945"/>
      <c r="B1945"/>
      <c r="C1945"/>
      <c r="D1945"/>
      <c r="E1945"/>
      <c r="F1945"/>
      <c r="G1945"/>
      <c r="H1945"/>
      <c r="I1945"/>
      <c r="J1945"/>
      <c r="K1945"/>
    </row>
    <row r="1946" spans="1:11" ht="15">
      <c r="A1946"/>
      <c r="B1946"/>
      <c r="C1946"/>
      <c r="D1946"/>
      <c r="E1946"/>
      <c r="F1946"/>
      <c r="G1946"/>
      <c r="H1946"/>
      <c r="I1946"/>
      <c r="J1946"/>
      <c r="K1946"/>
    </row>
    <row r="1947" spans="1:11" ht="15">
      <c r="A1947"/>
      <c r="B1947"/>
      <c r="C1947"/>
      <c r="D1947"/>
      <c r="E1947"/>
      <c r="F1947"/>
      <c r="G1947"/>
      <c r="H1947"/>
      <c r="I1947"/>
      <c r="J1947"/>
      <c r="K1947"/>
    </row>
    <row r="1948" spans="1:11" ht="15">
      <c r="A1948"/>
      <c r="B1948"/>
      <c r="C1948"/>
      <c r="D1948"/>
      <c r="E1948"/>
      <c r="F1948"/>
      <c r="G1948"/>
      <c r="H1948"/>
      <c r="I1948"/>
      <c r="J1948"/>
      <c r="K1948"/>
    </row>
    <row r="1949" spans="1:11" ht="15">
      <c r="A1949"/>
      <c r="B1949"/>
      <c r="C1949"/>
      <c r="D1949"/>
      <c r="E1949"/>
      <c r="F1949"/>
      <c r="G1949"/>
      <c r="H1949"/>
      <c r="I1949"/>
      <c r="J1949"/>
      <c r="K1949"/>
    </row>
    <row r="1950" spans="1:11" ht="15">
      <c r="A1950"/>
      <c r="B1950"/>
      <c r="C1950"/>
      <c r="D1950"/>
      <c r="E1950"/>
      <c r="F1950"/>
      <c r="G1950"/>
      <c r="H1950"/>
      <c r="I1950"/>
      <c r="J1950"/>
      <c r="K1950"/>
    </row>
    <row r="1951" spans="1:11" ht="15">
      <c r="A1951"/>
      <c r="B1951"/>
      <c r="C1951"/>
      <c r="D1951"/>
      <c r="E1951"/>
      <c r="F1951"/>
      <c r="G1951"/>
      <c r="H1951"/>
      <c r="I1951"/>
      <c r="J1951"/>
      <c r="K1951"/>
    </row>
    <row r="1952" spans="1:11" ht="15">
      <c r="A1952"/>
      <c r="B1952"/>
      <c r="C1952"/>
      <c r="D1952"/>
      <c r="E1952"/>
      <c r="F1952"/>
      <c r="G1952"/>
      <c r="H1952"/>
      <c r="I1952"/>
      <c r="J1952"/>
      <c r="K1952"/>
    </row>
    <row r="1953" spans="1:11" ht="15">
      <c r="A1953"/>
      <c r="B1953"/>
      <c r="C1953"/>
      <c r="D1953"/>
      <c r="E1953"/>
      <c r="F1953"/>
      <c r="G1953"/>
      <c r="H1953"/>
      <c r="I1953"/>
      <c r="J1953"/>
      <c r="K1953"/>
    </row>
    <row r="1954" spans="1:11" ht="15">
      <c r="A1954"/>
      <c r="B1954"/>
      <c r="C1954"/>
      <c r="D1954"/>
      <c r="E1954"/>
      <c r="F1954"/>
      <c r="G1954"/>
      <c r="H1954"/>
      <c r="I1954"/>
      <c r="J1954"/>
      <c r="K1954"/>
    </row>
    <row r="1955" spans="1:11" ht="15">
      <c r="A1955"/>
      <c r="B1955"/>
      <c r="C1955"/>
      <c r="D1955"/>
      <c r="E1955"/>
      <c r="F1955"/>
      <c r="G1955"/>
      <c r="H1955"/>
      <c r="I1955"/>
      <c r="J1955"/>
      <c r="K1955"/>
    </row>
    <row r="1956" spans="1:11" ht="15">
      <c r="A1956"/>
      <c r="B1956"/>
      <c r="C1956"/>
      <c r="D1956"/>
      <c r="E1956"/>
      <c r="F1956"/>
      <c r="G1956"/>
      <c r="H1956"/>
      <c r="I1956"/>
      <c r="J1956"/>
      <c r="K1956"/>
    </row>
    <row r="1957" spans="1:11" ht="15">
      <c r="A1957"/>
      <c r="B1957"/>
      <c r="C1957"/>
      <c r="D1957"/>
      <c r="E1957"/>
      <c r="F1957"/>
      <c r="G1957"/>
      <c r="H1957"/>
      <c r="I1957"/>
      <c r="J1957"/>
      <c r="K1957"/>
    </row>
    <row r="1958" spans="1:11" ht="15">
      <c r="A1958"/>
      <c r="B1958"/>
      <c r="C1958"/>
      <c r="D1958"/>
      <c r="E1958"/>
      <c r="F1958"/>
      <c r="G1958"/>
      <c r="H1958"/>
      <c r="I1958"/>
      <c r="J1958"/>
      <c r="K1958"/>
    </row>
    <row r="1959" spans="1:11" ht="15">
      <c r="A1959"/>
      <c r="B1959"/>
      <c r="C1959"/>
      <c r="D1959"/>
      <c r="E1959"/>
      <c r="F1959"/>
      <c r="G1959"/>
      <c r="H1959"/>
      <c r="I1959"/>
      <c r="J1959"/>
      <c r="K1959"/>
    </row>
    <row r="1960" spans="1:11" ht="15">
      <c r="A1960"/>
      <c r="B1960"/>
      <c r="C1960"/>
      <c r="D1960"/>
      <c r="E1960"/>
      <c r="F1960"/>
      <c r="G1960"/>
      <c r="H1960"/>
      <c r="I1960"/>
      <c r="J1960"/>
      <c r="K1960"/>
    </row>
    <row r="1961" spans="1:11" ht="15">
      <c r="A1961"/>
      <c r="B1961"/>
      <c r="C1961"/>
      <c r="D1961"/>
      <c r="E1961"/>
      <c r="F1961"/>
      <c r="G1961"/>
      <c r="H1961"/>
      <c r="I1961"/>
      <c r="J1961"/>
      <c r="K1961"/>
    </row>
    <row r="1962" spans="1:11" ht="15">
      <c r="A1962"/>
      <c r="B1962"/>
      <c r="C1962"/>
      <c r="D1962"/>
      <c r="E1962"/>
      <c r="F1962"/>
      <c r="G1962"/>
      <c r="H1962"/>
      <c r="I1962"/>
      <c r="J1962"/>
      <c r="K1962"/>
    </row>
    <row r="1963" spans="1:11" ht="15">
      <c r="A1963"/>
      <c r="B1963"/>
      <c r="C1963"/>
      <c r="D1963"/>
      <c r="E1963"/>
      <c r="F1963"/>
      <c r="G1963"/>
      <c r="H1963"/>
      <c r="I1963"/>
      <c r="J1963"/>
      <c r="K1963"/>
    </row>
    <row r="1964" spans="1:11" ht="15">
      <c r="A1964"/>
      <c r="B1964"/>
      <c r="C1964"/>
      <c r="D1964"/>
      <c r="E1964"/>
      <c r="F1964"/>
      <c r="G1964"/>
      <c r="H1964"/>
      <c r="I1964"/>
      <c r="J1964"/>
      <c r="K1964"/>
    </row>
    <row r="1965" spans="1:11" ht="15">
      <c r="A1965"/>
      <c r="B1965"/>
      <c r="C1965"/>
      <c r="D1965"/>
      <c r="E1965"/>
      <c r="F1965"/>
      <c r="G1965"/>
      <c r="H1965"/>
      <c r="I1965"/>
      <c r="J1965"/>
      <c r="K1965"/>
    </row>
    <row r="1966" spans="1:11" ht="15">
      <c r="A1966"/>
      <c r="B1966"/>
      <c r="C1966"/>
      <c r="D1966"/>
      <c r="E1966"/>
      <c r="F1966"/>
      <c r="G1966"/>
      <c r="H1966"/>
      <c r="I1966"/>
      <c r="J1966"/>
      <c r="K1966"/>
    </row>
    <row r="1967" spans="1:11" ht="15">
      <c r="A1967"/>
      <c r="B1967"/>
      <c r="C1967"/>
      <c r="D1967"/>
      <c r="E1967"/>
      <c r="F1967"/>
      <c r="G1967"/>
      <c r="H1967"/>
      <c r="I1967"/>
      <c r="J1967"/>
      <c r="K1967"/>
    </row>
    <row r="1968" spans="1:11" ht="15">
      <c r="A1968"/>
      <c r="B1968"/>
      <c r="C1968"/>
      <c r="D1968"/>
      <c r="E1968"/>
      <c r="F1968"/>
      <c r="G1968"/>
      <c r="H1968"/>
      <c r="I1968"/>
      <c r="J1968"/>
      <c r="K1968"/>
    </row>
    <row r="1969" spans="1:11" ht="15">
      <c r="A1969"/>
      <c r="B1969"/>
      <c r="C1969"/>
      <c r="D1969"/>
      <c r="E1969"/>
      <c r="F1969"/>
      <c r="G1969"/>
      <c r="H1969"/>
      <c r="I1969"/>
      <c r="J1969"/>
      <c r="K1969"/>
    </row>
    <row r="1970" spans="1:11" ht="15">
      <c r="A1970"/>
      <c r="B1970"/>
      <c r="C1970"/>
      <c r="D1970"/>
      <c r="E1970"/>
      <c r="F1970"/>
      <c r="G1970"/>
      <c r="H1970"/>
      <c r="I1970"/>
      <c r="J1970"/>
      <c r="K1970"/>
    </row>
    <row r="1971" spans="1:11" ht="15">
      <c r="A1971"/>
      <c r="B1971"/>
      <c r="C1971"/>
      <c r="D1971"/>
      <c r="E1971"/>
      <c r="F1971"/>
      <c r="G1971"/>
      <c r="H1971"/>
      <c r="I1971"/>
      <c r="J1971"/>
      <c r="K1971"/>
    </row>
    <row r="1972" spans="1:11" ht="15">
      <c r="A1972"/>
      <c r="B1972"/>
      <c r="C1972"/>
      <c r="D1972"/>
      <c r="E1972"/>
      <c r="F1972"/>
      <c r="G1972"/>
      <c r="H1972"/>
      <c r="I1972"/>
      <c r="J1972"/>
      <c r="K1972"/>
    </row>
    <row r="1973" spans="1:11" ht="15">
      <c r="A1973"/>
      <c r="B1973"/>
      <c r="C1973"/>
      <c r="D1973"/>
      <c r="E1973"/>
      <c r="F1973"/>
      <c r="G1973"/>
      <c r="H1973"/>
      <c r="I1973"/>
      <c r="J1973"/>
      <c r="K1973"/>
    </row>
    <row r="1974" spans="1:11" ht="15">
      <c r="A1974"/>
      <c r="B1974"/>
      <c r="C1974"/>
      <c r="D1974"/>
      <c r="E1974"/>
      <c r="F1974"/>
      <c r="G1974"/>
      <c r="H1974"/>
      <c r="I1974"/>
      <c r="J1974"/>
      <c r="K1974"/>
    </row>
    <row r="1975" spans="1:11" ht="15">
      <c r="A1975"/>
      <c r="B1975"/>
      <c r="C1975"/>
      <c r="D1975"/>
      <c r="E1975"/>
      <c r="F1975"/>
      <c r="G1975"/>
      <c r="H1975"/>
      <c r="I1975"/>
      <c r="J1975"/>
      <c r="K1975"/>
    </row>
    <row r="1976" spans="1:11" ht="15">
      <c r="A1976"/>
      <c r="B1976"/>
      <c r="C1976"/>
      <c r="D1976"/>
      <c r="E1976"/>
      <c r="F1976"/>
      <c r="G1976"/>
      <c r="H1976"/>
      <c r="I1976"/>
      <c r="J1976"/>
      <c r="K1976"/>
    </row>
    <row r="1977" spans="1:11" ht="15">
      <c r="A1977"/>
      <c r="B1977"/>
      <c r="C1977"/>
      <c r="D1977"/>
      <c r="E1977"/>
      <c r="F1977"/>
      <c r="G1977"/>
      <c r="H1977"/>
      <c r="I1977"/>
      <c r="J1977"/>
      <c r="K1977"/>
    </row>
    <row r="1978" spans="1:11" ht="15">
      <c r="A1978"/>
      <c r="B1978"/>
      <c r="C1978"/>
      <c r="D1978"/>
      <c r="E1978"/>
      <c r="F1978"/>
      <c r="G1978"/>
      <c r="H1978"/>
      <c r="I1978"/>
      <c r="J1978"/>
      <c r="K1978"/>
    </row>
    <row r="1979" spans="1:11" ht="15">
      <c r="A1979"/>
      <c r="B1979"/>
      <c r="C1979"/>
      <c r="D1979"/>
      <c r="E1979"/>
      <c r="F1979"/>
      <c r="G1979"/>
      <c r="H1979"/>
      <c r="I1979"/>
      <c r="J1979"/>
      <c r="K1979"/>
    </row>
    <row r="1980" spans="1:11" ht="15">
      <c r="A1980"/>
      <c r="B1980"/>
      <c r="C1980"/>
      <c r="D1980"/>
      <c r="E1980"/>
      <c r="F1980"/>
      <c r="G1980"/>
      <c r="H1980"/>
      <c r="I1980"/>
      <c r="J1980"/>
      <c r="K1980"/>
    </row>
    <row r="1981" spans="1:11" ht="15">
      <c r="A1981"/>
      <c r="B1981"/>
      <c r="C1981"/>
      <c r="D1981"/>
      <c r="E1981"/>
      <c r="F1981"/>
      <c r="G1981"/>
      <c r="H1981"/>
      <c r="I1981"/>
      <c r="J1981"/>
      <c r="K1981"/>
    </row>
    <row r="1982" spans="1:11" ht="15">
      <c r="A1982"/>
      <c r="B1982"/>
      <c r="C1982"/>
      <c r="D1982"/>
      <c r="E1982"/>
      <c r="F1982"/>
      <c r="G1982"/>
      <c r="H1982"/>
      <c r="I1982"/>
      <c r="J1982"/>
      <c r="K1982"/>
    </row>
    <row r="1983" spans="1:11" ht="15">
      <c r="A1983"/>
      <c r="B1983"/>
      <c r="C1983"/>
      <c r="D1983"/>
      <c r="E1983"/>
      <c r="F1983"/>
      <c r="G1983"/>
      <c r="H1983"/>
      <c r="I1983"/>
      <c r="J1983"/>
      <c r="K1983"/>
    </row>
    <row r="1984" spans="1:11" ht="15">
      <c r="A1984"/>
      <c r="B1984"/>
      <c r="C1984"/>
      <c r="D1984"/>
      <c r="E1984"/>
      <c r="F1984"/>
      <c r="G1984"/>
      <c r="H1984"/>
      <c r="I1984"/>
      <c r="J1984"/>
      <c r="K1984"/>
    </row>
    <row r="1985" spans="1:11" ht="15">
      <c r="A1985"/>
      <c r="B1985"/>
      <c r="C1985"/>
      <c r="D1985"/>
      <c r="E1985"/>
      <c r="F1985"/>
      <c r="G1985"/>
      <c r="H1985"/>
      <c r="I1985"/>
      <c r="J1985"/>
      <c r="K1985"/>
    </row>
    <row r="1986" spans="1:11" ht="15">
      <c r="A1986"/>
      <c r="B1986"/>
      <c r="C1986"/>
      <c r="D1986"/>
      <c r="E1986"/>
      <c r="F1986"/>
      <c r="G1986"/>
      <c r="H1986"/>
      <c r="I1986"/>
      <c r="J1986"/>
      <c r="K1986"/>
    </row>
    <row r="1987" spans="1:11" ht="15">
      <c r="A1987"/>
      <c r="B1987"/>
      <c r="C1987"/>
      <c r="D1987"/>
      <c r="E1987"/>
      <c r="F1987"/>
      <c r="G1987"/>
      <c r="H1987"/>
      <c r="I1987"/>
      <c r="J1987"/>
      <c r="K1987"/>
    </row>
    <row r="1988" spans="1:11" ht="15">
      <c r="A1988"/>
      <c r="B1988"/>
      <c r="C1988"/>
      <c r="D1988"/>
      <c r="E1988"/>
      <c r="F1988"/>
      <c r="G1988"/>
      <c r="H1988"/>
      <c r="I1988"/>
      <c r="J1988"/>
      <c r="K1988"/>
    </row>
    <row r="1989" spans="1:11" ht="15">
      <c r="A1989"/>
      <c r="B1989"/>
      <c r="C1989"/>
      <c r="D1989"/>
      <c r="E1989"/>
      <c r="F1989"/>
      <c r="G1989"/>
      <c r="H1989"/>
      <c r="I1989"/>
      <c r="J1989"/>
      <c r="K1989"/>
    </row>
    <row r="1990" spans="1:11" ht="15">
      <c r="A1990"/>
      <c r="B1990"/>
      <c r="C1990"/>
      <c r="D1990"/>
      <c r="E1990"/>
      <c r="F1990"/>
      <c r="G1990"/>
      <c r="H1990"/>
      <c r="I1990"/>
      <c r="J1990"/>
      <c r="K1990"/>
    </row>
    <row r="1991" spans="1:11" ht="15">
      <c r="A1991"/>
      <c r="B1991"/>
      <c r="C1991"/>
      <c r="D1991"/>
      <c r="E1991"/>
      <c r="F1991"/>
      <c r="G1991"/>
      <c r="H1991"/>
      <c r="I1991"/>
      <c r="J1991"/>
      <c r="K1991"/>
    </row>
    <row r="1992" spans="1:11" ht="15">
      <c r="A1992"/>
      <c r="B1992"/>
      <c r="C1992"/>
      <c r="D1992"/>
      <c r="E1992"/>
      <c r="F1992"/>
      <c r="G1992"/>
      <c r="H1992"/>
      <c r="I1992"/>
      <c r="J1992"/>
      <c r="K1992"/>
    </row>
    <row r="1993" spans="1:11" ht="15">
      <c r="A1993"/>
      <c r="B1993"/>
      <c r="C1993"/>
      <c r="D1993"/>
      <c r="E1993"/>
      <c r="F1993"/>
      <c r="G1993"/>
      <c r="H1993"/>
      <c r="I1993"/>
      <c r="J1993"/>
      <c r="K1993"/>
    </row>
    <row r="1994" spans="1:11" ht="15">
      <c r="A1994"/>
      <c r="B1994"/>
      <c r="C1994"/>
      <c r="D1994"/>
      <c r="E1994"/>
      <c r="F1994"/>
      <c r="G1994"/>
      <c r="H1994"/>
      <c r="I1994"/>
      <c r="J1994"/>
      <c r="K1994"/>
    </row>
    <row r="1995" spans="1:11" ht="15">
      <c r="A1995"/>
      <c r="B1995"/>
      <c r="C1995"/>
      <c r="D1995"/>
      <c r="E1995"/>
      <c r="F1995"/>
      <c r="G1995"/>
      <c r="H1995"/>
      <c r="I1995"/>
      <c r="J1995"/>
      <c r="K1995"/>
    </row>
    <row r="1996" spans="1:11" ht="15">
      <c r="A1996"/>
      <c r="B1996"/>
      <c r="C1996"/>
      <c r="D1996"/>
      <c r="E1996"/>
      <c r="F1996"/>
      <c r="G1996"/>
      <c r="H1996"/>
      <c r="I1996"/>
      <c r="J1996"/>
      <c r="K1996"/>
    </row>
    <row r="1997" spans="1:11" ht="15">
      <c r="A1997"/>
      <c r="B1997"/>
      <c r="C1997"/>
      <c r="D1997"/>
      <c r="E1997"/>
      <c r="F1997"/>
      <c r="G1997"/>
      <c r="H1997"/>
      <c r="I1997"/>
      <c r="J1997"/>
      <c r="K1997"/>
    </row>
    <row r="1998" spans="1:11" ht="15">
      <c r="A1998"/>
      <c r="B1998"/>
      <c r="C1998"/>
      <c r="D1998"/>
      <c r="E1998"/>
      <c r="F1998"/>
      <c r="G1998"/>
      <c r="H1998"/>
      <c r="I1998"/>
      <c r="J1998"/>
      <c r="K1998"/>
    </row>
    <row r="1999" spans="1:11" ht="15">
      <c r="A1999"/>
      <c r="B1999"/>
      <c r="C1999"/>
      <c r="D1999"/>
      <c r="E1999"/>
      <c r="F1999"/>
      <c r="G1999"/>
      <c r="H1999"/>
      <c r="I1999"/>
      <c r="J1999"/>
      <c r="K1999"/>
    </row>
    <row r="2000" spans="1:11" ht="15">
      <c r="A2000"/>
      <c r="B2000"/>
      <c r="C2000"/>
      <c r="D2000"/>
      <c r="E2000"/>
      <c r="F2000"/>
      <c r="G2000"/>
      <c r="H2000"/>
      <c r="I2000"/>
      <c r="J2000"/>
      <c r="K2000"/>
    </row>
    <row r="2001" spans="1:11" ht="15">
      <c r="A2001"/>
      <c r="B2001"/>
      <c r="C2001"/>
      <c r="D2001"/>
      <c r="E2001"/>
      <c r="F2001"/>
      <c r="G2001"/>
      <c r="H2001"/>
      <c r="I2001"/>
      <c r="J2001"/>
      <c r="K2001"/>
    </row>
    <row r="2002" spans="1:11" ht="15">
      <c r="A2002"/>
      <c r="B2002"/>
      <c r="C2002"/>
      <c r="D2002"/>
      <c r="E2002"/>
      <c r="F2002"/>
      <c r="G2002"/>
      <c r="H2002"/>
      <c r="I2002"/>
      <c r="J2002"/>
      <c r="K2002"/>
    </row>
    <row r="2003" spans="1:11" ht="15">
      <c r="A2003"/>
      <c r="B2003"/>
      <c r="C2003"/>
      <c r="D2003"/>
      <c r="E2003"/>
      <c r="F2003"/>
      <c r="G2003"/>
      <c r="H2003"/>
      <c r="I2003"/>
      <c r="J2003"/>
      <c r="K2003"/>
    </row>
    <row r="2004" spans="1:11" ht="15">
      <c r="A2004"/>
      <c r="B2004"/>
      <c r="C2004"/>
      <c r="D2004"/>
      <c r="E2004"/>
      <c r="F2004"/>
      <c r="G2004"/>
      <c r="H2004"/>
      <c r="I2004"/>
      <c r="J2004"/>
      <c r="K2004"/>
    </row>
    <row r="2005" spans="1:11" ht="15">
      <c r="A2005"/>
      <c r="B2005"/>
      <c r="C2005"/>
      <c r="D2005"/>
      <c r="E2005"/>
      <c r="F2005"/>
      <c r="G2005"/>
      <c r="H2005"/>
      <c r="I2005"/>
      <c r="J2005"/>
      <c r="K2005"/>
    </row>
    <row r="2006" spans="1:11" ht="15">
      <c r="A2006"/>
      <c r="B2006"/>
      <c r="C2006"/>
      <c r="D2006"/>
      <c r="E2006"/>
      <c r="F2006"/>
      <c r="G2006"/>
      <c r="H2006"/>
      <c r="I2006"/>
      <c r="J2006"/>
      <c r="K2006"/>
    </row>
    <row r="2007" spans="1:11" ht="15">
      <c r="A2007"/>
      <c r="B2007"/>
      <c r="C2007"/>
      <c r="D2007"/>
      <c r="E2007"/>
      <c r="F2007"/>
      <c r="G2007"/>
      <c r="H2007"/>
      <c r="I2007"/>
      <c r="J2007"/>
      <c r="K2007"/>
    </row>
    <row r="2008" spans="1:11" ht="15">
      <c r="A2008"/>
      <c r="B2008"/>
      <c r="C2008"/>
      <c r="D2008"/>
      <c r="E2008"/>
      <c r="F2008"/>
      <c r="G2008"/>
      <c r="H2008"/>
      <c r="I2008"/>
      <c r="J2008"/>
      <c r="K2008"/>
    </row>
    <row r="2009" spans="1:11" ht="15">
      <c r="A2009"/>
      <c r="B2009"/>
      <c r="C2009"/>
      <c r="D2009"/>
      <c r="E2009"/>
      <c r="F2009"/>
      <c r="G2009"/>
      <c r="H2009"/>
      <c r="I2009"/>
      <c r="J2009"/>
      <c r="K2009"/>
    </row>
    <row r="2010" spans="1:11" ht="15">
      <c r="A2010"/>
      <c r="B2010"/>
      <c r="C2010"/>
      <c r="D2010"/>
      <c r="E2010"/>
      <c r="F2010"/>
      <c r="G2010"/>
      <c r="H2010"/>
      <c r="I2010"/>
      <c r="J2010"/>
      <c r="K2010"/>
    </row>
    <row r="2011" spans="1:11" ht="15">
      <c r="A2011"/>
      <c r="B2011"/>
      <c r="C2011"/>
      <c r="D2011"/>
      <c r="E2011"/>
      <c r="F2011"/>
      <c r="G2011"/>
      <c r="H2011"/>
      <c r="I2011"/>
      <c r="J2011"/>
      <c r="K2011"/>
    </row>
    <row r="2012" spans="1:11" ht="15">
      <c r="A2012"/>
      <c r="B2012"/>
      <c r="C2012"/>
      <c r="D2012"/>
      <c r="E2012"/>
      <c r="F2012"/>
      <c r="G2012"/>
      <c r="H2012"/>
      <c r="I2012"/>
      <c r="J2012"/>
      <c r="K2012"/>
    </row>
    <row r="2013" spans="1:11" ht="15">
      <c r="A2013"/>
      <c r="B2013"/>
      <c r="C2013"/>
      <c r="D2013"/>
      <c r="E2013"/>
      <c r="F2013"/>
      <c r="G2013"/>
      <c r="H2013"/>
      <c r="I2013"/>
      <c r="J2013"/>
      <c r="K2013"/>
    </row>
    <row r="2014" spans="1:11" ht="15">
      <c r="A2014"/>
      <c r="B2014"/>
      <c r="C2014"/>
      <c r="D2014"/>
      <c r="E2014"/>
      <c r="F2014"/>
      <c r="G2014"/>
      <c r="H2014"/>
      <c r="I2014"/>
      <c r="J2014"/>
      <c r="K2014"/>
    </row>
    <row r="2015" spans="1:11" ht="15">
      <c r="A2015"/>
      <c r="B2015"/>
      <c r="C2015"/>
      <c r="D2015"/>
      <c r="E2015"/>
      <c r="F2015"/>
      <c r="G2015"/>
      <c r="H2015"/>
      <c r="I2015"/>
      <c r="J2015"/>
      <c r="K2015"/>
    </row>
    <row r="2016" spans="1:11" ht="15">
      <c r="A2016"/>
      <c r="B2016"/>
      <c r="C2016"/>
      <c r="D2016"/>
      <c r="E2016"/>
      <c r="F2016"/>
      <c r="G2016"/>
      <c r="H2016"/>
      <c r="I2016"/>
      <c r="J2016"/>
      <c r="K2016"/>
    </row>
    <row r="2017" spans="1:11" ht="15">
      <c r="A2017"/>
      <c r="B2017"/>
      <c r="C2017"/>
      <c r="D2017"/>
      <c r="E2017"/>
      <c r="F2017"/>
      <c r="G2017"/>
      <c r="H2017"/>
      <c r="I2017"/>
      <c r="J2017"/>
      <c r="K2017"/>
    </row>
    <row r="2018" spans="1:11" ht="15">
      <c r="A2018"/>
      <c r="B2018"/>
      <c r="C2018"/>
      <c r="D2018"/>
      <c r="E2018"/>
      <c r="F2018"/>
      <c r="G2018"/>
      <c r="H2018"/>
      <c r="I2018"/>
      <c r="J2018"/>
      <c r="K2018"/>
    </row>
    <row r="2019" spans="1:11" ht="15">
      <c r="A2019"/>
      <c r="B2019"/>
      <c r="C2019"/>
      <c r="D2019"/>
      <c r="E2019"/>
      <c r="F2019"/>
      <c r="G2019"/>
      <c r="H2019"/>
      <c r="I2019"/>
      <c r="J2019"/>
      <c r="K2019"/>
    </row>
    <row r="2020" spans="1:11" ht="15">
      <c r="A2020"/>
      <c r="B2020"/>
      <c r="C2020"/>
      <c r="D2020"/>
      <c r="E2020"/>
      <c r="F2020"/>
      <c r="G2020"/>
      <c r="H2020"/>
      <c r="I2020"/>
      <c r="J2020"/>
      <c r="K2020"/>
    </row>
    <row r="2021" spans="1:11" ht="15">
      <c r="A2021"/>
      <c r="B2021"/>
      <c r="C2021"/>
      <c r="D2021"/>
      <c r="E2021"/>
      <c r="F2021"/>
      <c r="G2021"/>
      <c r="H2021"/>
      <c r="I2021"/>
      <c r="J2021"/>
      <c r="K2021"/>
    </row>
    <row r="2022" spans="1:11" ht="15">
      <c r="A2022"/>
      <c r="B2022"/>
      <c r="C2022"/>
      <c r="D2022"/>
      <c r="E2022"/>
      <c r="F2022"/>
      <c r="G2022"/>
      <c r="H2022"/>
      <c r="I2022"/>
      <c r="J2022"/>
      <c r="K2022"/>
    </row>
    <row r="2023" spans="1:11" ht="15">
      <c r="A2023"/>
      <c r="B2023"/>
      <c r="C2023"/>
      <c r="D2023"/>
      <c r="E2023"/>
      <c r="F2023"/>
      <c r="G2023"/>
      <c r="H2023"/>
      <c r="I2023"/>
      <c r="J2023"/>
      <c r="K2023"/>
    </row>
    <row r="2024" spans="1:11" ht="15">
      <c r="A2024"/>
      <c r="B2024"/>
      <c r="C2024"/>
      <c r="D2024"/>
      <c r="E2024"/>
      <c r="F2024"/>
      <c r="G2024"/>
      <c r="H2024"/>
      <c r="I2024"/>
      <c r="J2024"/>
      <c r="K2024"/>
    </row>
    <row r="2025" spans="1:11" ht="15">
      <c r="A2025"/>
      <c r="B2025"/>
      <c r="C2025"/>
      <c r="D2025"/>
      <c r="E2025"/>
      <c r="F2025"/>
      <c r="G2025"/>
      <c r="H2025"/>
      <c r="I2025"/>
      <c r="J2025"/>
      <c r="K2025"/>
    </row>
    <row r="2026" spans="1:11" ht="15">
      <c r="A2026"/>
      <c r="B2026"/>
      <c r="C2026"/>
      <c r="D2026"/>
      <c r="E2026"/>
      <c r="F2026"/>
      <c r="G2026"/>
      <c r="H2026"/>
      <c r="I2026"/>
      <c r="J2026"/>
      <c r="K2026"/>
    </row>
    <row r="2027" spans="1:11" ht="15">
      <c r="A2027"/>
      <c r="B2027"/>
      <c r="C2027"/>
      <c r="D2027"/>
      <c r="E2027"/>
      <c r="F2027"/>
      <c r="G2027"/>
      <c r="H2027"/>
      <c r="I2027"/>
      <c r="J2027"/>
      <c r="K2027"/>
    </row>
    <row r="2028" spans="1:11" ht="15">
      <c r="A2028"/>
      <c r="B2028"/>
      <c r="C2028"/>
      <c r="D2028"/>
      <c r="E2028"/>
      <c r="F2028"/>
      <c r="G2028"/>
      <c r="H2028"/>
      <c r="I2028"/>
      <c r="J2028"/>
      <c r="K2028"/>
    </row>
    <row r="2029" spans="1:11" ht="15">
      <c r="A2029"/>
      <c r="B2029"/>
      <c r="C2029"/>
      <c r="D2029"/>
      <c r="E2029"/>
      <c r="F2029"/>
      <c r="G2029"/>
      <c r="H2029"/>
      <c r="I2029"/>
      <c r="J2029"/>
      <c r="K2029"/>
    </row>
    <row r="2030" spans="1:11" ht="15">
      <c r="A2030"/>
      <c r="B2030"/>
      <c r="C2030"/>
      <c r="D2030"/>
      <c r="E2030"/>
      <c r="F2030"/>
      <c r="G2030"/>
      <c r="H2030"/>
      <c r="I2030"/>
      <c r="J2030"/>
      <c r="K2030"/>
    </row>
    <row r="2031" spans="1:11" ht="15">
      <c r="A2031"/>
      <c r="B2031"/>
      <c r="C2031"/>
      <c r="D2031"/>
      <c r="E2031"/>
      <c r="F2031"/>
      <c r="G2031"/>
      <c r="H2031"/>
      <c r="I2031"/>
      <c r="J2031"/>
      <c r="K2031"/>
    </row>
    <row r="2032" spans="1:11" ht="15">
      <c r="A2032"/>
      <c r="B2032"/>
      <c r="C2032"/>
      <c r="D2032"/>
      <c r="E2032"/>
      <c r="F2032"/>
      <c r="G2032"/>
      <c r="H2032"/>
      <c r="I2032"/>
      <c r="J2032"/>
      <c r="K2032"/>
    </row>
    <row r="2033" spans="1:11" ht="15">
      <c r="A2033"/>
      <c r="B2033"/>
      <c r="C2033"/>
      <c r="D2033"/>
      <c r="E2033"/>
      <c r="F2033"/>
      <c r="G2033"/>
      <c r="H2033"/>
      <c r="I2033"/>
      <c r="J2033"/>
      <c r="K2033"/>
    </row>
    <row r="2034" spans="1:11" ht="15">
      <c r="A2034"/>
      <c r="B2034"/>
      <c r="C2034"/>
      <c r="D2034"/>
      <c r="E2034"/>
      <c r="F2034"/>
      <c r="G2034"/>
      <c r="H2034"/>
      <c r="I2034"/>
      <c r="J2034"/>
      <c r="K2034"/>
    </row>
    <row r="2035" spans="1:11" ht="15">
      <c r="A2035"/>
      <c r="B2035"/>
      <c r="C2035"/>
      <c r="D2035"/>
      <c r="E2035"/>
      <c r="F2035"/>
      <c r="G2035"/>
      <c r="H2035"/>
      <c r="I2035"/>
      <c r="J2035"/>
      <c r="K2035"/>
    </row>
    <row r="2036" spans="1:11" ht="15">
      <c r="A2036"/>
      <c r="B2036"/>
      <c r="C2036"/>
      <c r="D2036"/>
      <c r="E2036"/>
      <c r="F2036"/>
      <c r="G2036"/>
      <c r="H2036"/>
      <c r="I2036"/>
      <c r="J2036"/>
      <c r="K2036"/>
    </row>
    <row r="2037" spans="1:11" ht="15">
      <c r="A2037"/>
      <c r="B2037"/>
      <c r="C2037"/>
      <c r="D2037"/>
      <c r="E2037"/>
      <c r="F2037"/>
      <c r="G2037"/>
      <c r="H2037"/>
      <c r="I2037"/>
      <c r="J2037"/>
      <c r="K2037"/>
    </row>
    <row r="2038" spans="1:11" ht="15">
      <c r="A2038"/>
      <c r="B2038"/>
      <c r="C2038"/>
      <c r="D2038"/>
      <c r="E2038"/>
      <c r="F2038"/>
      <c r="G2038"/>
      <c r="H2038"/>
      <c r="I2038"/>
      <c r="J2038"/>
      <c r="K2038"/>
    </row>
    <row r="2039" spans="1:11" ht="15">
      <c r="A2039"/>
      <c r="B2039"/>
      <c r="C2039"/>
      <c r="D2039"/>
      <c r="E2039"/>
      <c r="F2039"/>
      <c r="G2039"/>
      <c r="H2039"/>
      <c r="I2039"/>
      <c r="J2039"/>
      <c r="K2039"/>
    </row>
    <row r="2040" spans="1:11" ht="15">
      <c r="A2040"/>
      <c r="B2040"/>
      <c r="C2040"/>
      <c r="D2040"/>
      <c r="E2040"/>
      <c r="F2040"/>
      <c r="G2040"/>
      <c r="H2040"/>
      <c r="I2040"/>
      <c r="J2040"/>
      <c r="K2040"/>
    </row>
    <row r="2041" spans="1:11" ht="15">
      <c r="A2041"/>
      <c r="B2041"/>
      <c r="C2041"/>
      <c r="D2041"/>
      <c r="E2041"/>
      <c r="F2041"/>
      <c r="G2041"/>
      <c r="H2041"/>
      <c r="I2041"/>
      <c r="J2041"/>
      <c r="K2041"/>
    </row>
    <row r="2042" spans="1:11" ht="15">
      <c r="A2042"/>
      <c r="B2042"/>
      <c r="C2042"/>
      <c r="D2042"/>
      <c r="E2042"/>
      <c r="F2042"/>
      <c r="G2042"/>
      <c r="H2042"/>
      <c r="I2042"/>
      <c r="J2042"/>
      <c r="K2042"/>
    </row>
    <row r="2043" spans="1:11" ht="15">
      <c r="A2043"/>
      <c r="B2043"/>
      <c r="C2043"/>
      <c r="D2043"/>
      <c r="E2043"/>
      <c r="F2043"/>
      <c r="G2043"/>
      <c r="H2043"/>
      <c r="I2043"/>
      <c r="J2043"/>
      <c r="K2043"/>
    </row>
    <row r="2044" spans="1:11" ht="15">
      <c r="A2044"/>
      <c r="B2044"/>
      <c r="C2044"/>
      <c r="D2044"/>
      <c r="E2044"/>
      <c r="F2044"/>
      <c r="G2044"/>
      <c r="H2044"/>
      <c r="I2044"/>
      <c r="J2044"/>
      <c r="K2044"/>
    </row>
    <row r="2045" spans="1:11" ht="15">
      <c r="A2045"/>
      <c r="B2045"/>
      <c r="C2045"/>
      <c r="D2045"/>
      <c r="E2045"/>
      <c r="F2045"/>
      <c r="G2045"/>
      <c r="H2045"/>
      <c r="I2045"/>
      <c r="J2045"/>
      <c r="K2045"/>
    </row>
    <row r="2046" spans="1:11" ht="15">
      <c r="A2046"/>
      <c r="B2046"/>
      <c r="C2046"/>
      <c r="D2046"/>
      <c r="E2046"/>
      <c r="F2046"/>
      <c r="G2046"/>
      <c r="H2046"/>
      <c r="I2046"/>
      <c r="J2046"/>
      <c r="K2046"/>
    </row>
    <row r="2047" spans="1:11" ht="15">
      <c r="A2047"/>
      <c r="B2047"/>
      <c r="C2047"/>
      <c r="D2047"/>
      <c r="E2047"/>
      <c r="F2047"/>
      <c r="G2047"/>
      <c r="H2047"/>
      <c r="I2047"/>
      <c r="J2047"/>
      <c r="K2047"/>
    </row>
    <row r="2048" spans="1:11" ht="15">
      <c r="A2048"/>
      <c r="B2048"/>
      <c r="C2048"/>
      <c r="D2048"/>
      <c r="E2048"/>
      <c r="F2048"/>
      <c r="G2048"/>
      <c r="H2048"/>
      <c r="I2048"/>
      <c r="J2048"/>
      <c r="K2048"/>
    </row>
    <row r="2049" spans="1:11" ht="15">
      <c r="A2049"/>
      <c r="B2049"/>
      <c r="C2049"/>
      <c r="D2049"/>
      <c r="E2049"/>
      <c r="F2049"/>
      <c r="G2049"/>
      <c r="H2049"/>
      <c r="I2049"/>
      <c r="J2049"/>
      <c r="K2049"/>
    </row>
    <row r="2050" spans="1:11" ht="15">
      <c r="A2050"/>
      <c r="B2050"/>
      <c r="C2050"/>
      <c r="D2050"/>
      <c r="E2050"/>
      <c r="F2050"/>
      <c r="G2050"/>
      <c r="H2050"/>
      <c r="I2050"/>
      <c r="J2050"/>
      <c r="K2050"/>
    </row>
    <row r="2051" spans="1:11" ht="15">
      <c r="A2051"/>
      <c r="B2051"/>
      <c r="C2051"/>
      <c r="D2051"/>
      <c r="E2051"/>
      <c r="F2051"/>
      <c r="G2051"/>
      <c r="H2051"/>
      <c r="I2051"/>
      <c r="J2051"/>
      <c r="K2051"/>
    </row>
    <row r="2052" spans="1:11" ht="15">
      <c r="A2052"/>
      <c r="B2052"/>
      <c r="C2052"/>
      <c r="D2052"/>
      <c r="E2052"/>
      <c r="F2052"/>
      <c r="G2052"/>
      <c r="H2052"/>
      <c r="I2052"/>
      <c r="J2052"/>
      <c r="K2052"/>
    </row>
    <row r="2053" spans="1:11" ht="15">
      <c r="A2053"/>
      <c r="B2053"/>
      <c r="C2053"/>
      <c r="D2053"/>
      <c r="E2053"/>
      <c r="F2053"/>
      <c r="G2053"/>
      <c r="H2053"/>
      <c r="I2053"/>
      <c r="J2053"/>
      <c r="K2053"/>
    </row>
    <row r="2054" spans="1:11" ht="15">
      <c r="A2054"/>
      <c r="B2054"/>
      <c r="C2054"/>
      <c r="D2054"/>
      <c r="E2054"/>
      <c r="F2054"/>
      <c r="G2054"/>
      <c r="H2054"/>
      <c r="I2054"/>
      <c r="J2054"/>
      <c r="K2054"/>
    </row>
    <row r="2055" spans="1:11" ht="15">
      <c r="A2055"/>
      <c r="B2055"/>
      <c r="C2055"/>
      <c r="D2055"/>
      <c r="E2055"/>
      <c r="F2055"/>
      <c r="G2055"/>
      <c r="H2055"/>
      <c r="I2055"/>
      <c r="J2055"/>
      <c r="K2055"/>
    </row>
    <row r="2056" spans="1:11" ht="15">
      <c r="A2056"/>
      <c r="B2056"/>
      <c r="C2056"/>
      <c r="D2056"/>
      <c r="E2056"/>
      <c r="F2056"/>
      <c r="G2056"/>
      <c r="H2056"/>
      <c r="I2056"/>
      <c r="J2056"/>
      <c r="K2056"/>
    </row>
    <row r="2057" spans="1:11" ht="15">
      <c r="A2057"/>
      <c r="B2057"/>
      <c r="C2057"/>
      <c r="D2057"/>
      <c r="E2057"/>
      <c r="F2057"/>
      <c r="G2057"/>
      <c r="H2057"/>
      <c r="I2057"/>
      <c r="J2057"/>
      <c r="K2057"/>
    </row>
    <row r="2058" spans="1:11" ht="15">
      <c r="A2058"/>
      <c r="B2058"/>
      <c r="C2058"/>
      <c r="D2058"/>
      <c r="E2058"/>
      <c r="F2058"/>
      <c r="G2058"/>
      <c r="H2058"/>
      <c r="I2058"/>
      <c r="J2058"/>
      <c r="K2058"/>
    </row>
    <row r="2059" spans="1:11" ht="15">
      <c r="A2059"/>
      <c r="B2059"/>
      <c r="C2059"/>
      <c r="D2059"/>
      <c r="E2059"/>
      <c r="F2059"/>
      <c r="G2059"/>
      <c r="H2059"/>
      <c r="I2059"/>
      <c r="J2059"/>
      <c r="K2059"/>
    </row>
    <row r="2060" spans="1:11" ht="15">
      <c r="A2060"/>
      <c r="B2060"/>
      <c r="C2060"/>
      <c r="D2060"/>
      <c r="E2060"/>
      <c r="F2060"/>
      <c r="G2060"/>
      <c r="H2060"/>
      <c r="I2060"/>
      <c r="J2060"/>
      <c r="K2060"/>
    </row>
    <row r="2061" spans="1:11" ht="15">
      <c r="A2061"/>
      <c r="B2061"/>
      <c r="C2061"/>
      <c r="D2061"/>
      <c r="E2061"/>
      <c r="F2061"/>
      <c r="G2061"/>
      <c r="H2061"/>
      <c r="I2061"/>
      <c r="J2061"/>
      <c r="K2061"/>
    </row>
    <row r="2062" spans="1:11" ht="15">
      <c r="A2062"/>
      <c r="B2062"/>
      <c r="C2062"/>
      <c r="D2062"/>
      <c r="E2062"/>
      <c r="F2062"/>
      <c r="G2062"/>
      <c r="H2062"/>
      <c r="I2062"/>
      <c r="J2062"/>
      <c r="K2062"/>
    </row>
    <row r="2063" spans="1:11" ht="15">
      <c r="A2063"/>
      <c r="B2063"/>
      <c r="C2063"/>
      <c r="D2063"/>
      <c r="E2063"/>
      <c r="F2063"/>
      <c r="G2063"/>
      <c r="H2063"/>
      <c r="I2063"/>
      <c r="J2063"/>
      <c r="K2063"/>
    </row>
    <row r="2064" spans="1:11" ht="15">
      <c r="A2064"/>
      <c r="B2064"/>
      <c r="C2064"/>
      <c r="D2064"/>
      <c r="E2064"/>
      <c r="F2064"/>
      <c r="G2064"/>
      <c r="H2064"/>
      <c r="I2064"/>
      <c r="J2064"/>
      <c r="K2064"/>
    </row>
    <row r="2065" spans="1:11" ht="15">
      <c r="A2065"/>
      <c r="B2065"/>
      <c r="C2065"/>
      <c r="D2065"/>
      <c r="E2065"/>
      <c r="F2065"/>
      <c r="G2065"/>
      <c r="H2065"/>
      <c r="I2065"/>
      <c r="J2065"/>
      <c r="K2065"/>
    </row>
    <row r="2066" spans="1:11" ht="15">
      <c r="A2066"/>
      <c r="B2066"/>
      <c r="C2066"/>
      <c r="D2066"/>
      <c r="E2066"/>
      <c r="F2066"/>
      <c r="G2066"/>
      <c r="H2066"/>
      <c r="I2066"/>
      <c r="J2066"/>
      <c r="K2066"/>
    </row>
    <row r="2067" spans="1:11" ht="15">
      <c r="A2067"/>
      <c r="B2067"/>
      <c r="C2067"/>
      <c r="D2067"/>
      <c r="E2067"/>
      <c r="F2067"/>
      <c r="G2067"/>
      <c r="H2067"/>
      <c r="I2067"/>
      <c r="J2067"/>
      <c r="K2067"/>
    </row>
    <row r="2068" spans="1:11" ht="15">
      <c r="A2068"/>
      <c r="B2068"/>
      <c r="C2068"/>
      <c r="D2068"/>
      <c r="E2068"/>
      <c r="F2068"/>
      <c r="G2068"/>
      <c r="H2068"/>
      <c r="I2068"/>
      <c r="J2068"/>
      <c r="K2068"/>
    </row>
    <row r="2069" spans="1:11" ht="15">
      <c r="A2069"/>
      <c r="B2069"/>
      <c r="C2069"/>
      <c r="D2069"/>
      <c r="E2069"/>
      <c r="F2069"/>
      <c r="G2069"/>
      <c r="H2069"/>
      <c r="I2069"/>
      <c r="J2069"/>
      <c r="K2069"/>
    </row>
    <row r="2070" spans="1:11" ht="15">
      <c r="A2070"/>
      <c r="B2070"/>
      <c r="C2070"/>
      <c r="D2070"/>
      <c r="E2070"/>
      <c r="F2070"/>
      <c r="G2070"/>
      <c r="H2070"/>
      <c r="I2070"/>
      <c r="J2070"/>
      <c r="K2070"/>
    </row>
    <row r="2071" spans="1:11" ht="15">
      <c r="A2071"/>
      <c r="B2071"/>
      <c r="C2071"/>
      <c r="D2071"/>
      <c r="E2071"/>
      <c r="F2071"/>
      <c r="G2071"/>
      <c r="H2071"/>
      <c r="I2071"/>
      <c r="J2071"/>
      <c r="K2071"/>
    </row>
    <row r="2072" spans="1:11" ht="15">
      <c r="A2072"/>
      <c r="B2072"/>
      <c r="C2072"/>
      <c r="D2072"/>
      <c r="E2072"/>
      <c r="F2072"/>
      <c r="G2072"/>
      <c r="H2072"/>
      <c r="I2072"/>
      <c r="J2072"/>
      <c r="K2072"/>
    </row>
    <row r="2073" spans="1:11" ht="15">
      <c r="A2073"/>
      <c r="B2073"/>
      <c r="C2073"/>
      <c r="D2073"/>
      <c r="E2073"/>
      <c r="F2073"/>
      <c r="G2073"/>
      <c r="H2073"/>
      <c r="I2073"/>
      <c r="J2073"/>
      <c r="K2073"/>
    </row>
    <row r="2074" spans="1:11" ht="15">
      <c r="A2074"/>
      <c r="B2074"/>
      <c r="C2074"/>
      <c r="D2074"/>
      <c r="E2074"/>
      <c r="F2074"/>
      <c r="G2074"/>
      <c r="H2074"/>
      <c r="I2074"/>
      <c r="J2074"/>
      <c r="K2074"/>
    </row>
    <row r="2075" spans="1:11" ht="15">
      <c r="A2075"/>
      <c r="B2075"/>
      <c r="C2075"/>
      <c r="D2075"/>
      <c r="E2075"/>
      <c r="F2075"/>
      <c r="G2075"/>
      <c r="H2075"/>
      <c r="I2075"/>
      <c r="J2075"/>
      <c r="K2075"/>
    </row>
    <row r="2076" spans="1:11" ht="15">
      <c r="A2076"/>
      <c r="B2076"/>
      <c r="C2076"/>
      <c r="D2076"/>
      <c r="E2076"/>
      <c r="F2076"/>
      <c r="G2076"/>
      <c r="H2076"/>
      <c r="I2076"/>
      <c r="J2076"/>
      <c r="K2076"/>
    </row>
    <row r="2077" spans="1:11" ht="15">
      <c r="A2077"/>
      <c r="B2077"/>
      <c r="C2077"/>
      <c r="D2077"/>
      <c r="E2077"/>
      <c r="F2077"/>
      <c r="G2077"/>
      <c r="H2077"/>
      <c r="I2077"/>
      <c r="J2077"/>
      <c r="K2077"/>
    </row>
    <row r="2078" spans="1:11" ht="15">
      <c r="A2078"/>
      <c r="B2078"/>
      <c r="C2078"/>
      <c r="D2078"/>
      <c r="E2078"/>
      <c r="F2078"/>
      <c r="G2078"/>
      <c r="H2078"/>
      <c r="I2078"/>
      <c r="J2078"/>
      <c r="K2078"/>
    </row>
    <row r="2079" spans="1:11" ht="15">
      <c r="A2079"/>
      <c r="B2079"/>
      <c r="C2079"/>
      <c r="D2079"/>
      <c r="E2079"/>
      <c r="F2079"/>
      <c r="G2079"/>
      <c r="H2079"/>
      <c r="I2079"/>
      <c r="J2079"/>
      <c r="K2079"/>
    </row>
    <row r="2080" spans="1:11" ht="15">
      <c r="A2080"/>
      <c r="B2080"/>
      <c r="C2080"/>
      <c r="D2080"/>
      <c r="E2080"/>
      <c r="F2080"/>
      <c r="G2080"/>
      <c r="H2080"/>
      <c r="I2080"/>
      <c r="J2080"/>
      <c r="K2080"/>
    </row>
    <row r="2081" spans="1:11" ht="15">
      <c r="A2081"/>
      <c r="B2081"/>
      <c r="C2081"/>
      <c r="D2081"/>
      <c r="E2081"/>
      <c r="F2081"/>
      <c r="G2081"/>
      <c r="H2081"/>
      <c r="I2081"/>
      <c r="J2081"/>
      <c r="K2081"/>
    </row>
    <row r="2082" spans="1:11" ht="15">
      <c r="A2082"/>
      <c r="B2082"/>
      <c r="C2082"/>
      <c r="D2082"/>
      <c r="E2082"/>
      <c r="F2082"/>
      <c r="G2082"/>
      <c r="H2082"/>
      <c r="I2082"/>
      <c r="J2082"/>
      <c r="K2082"/>
    </row>
    <row r="2083" spans="1:11" ht="15">
      <c r="A2083"/>
      <c r="B2083"/>
      <c r="C2083"/>
      <c r="D2083"/>
      <c r="E2083"/>
      <c r="F2083"/>
      <c r="G2083"/>
      <c r="H2083"/>
      <c r="I2083"/>
      <c r="J2083"/>
      <c r="K2083"/>
    </row>
    <row r="2084" spans="1:11" ht="15">
      <c r="A2084"/>
      <c r="B2084"/>
      <c r="C2084"/>
      <c r="D2084"/>
      <c r="E2084"/>
      <c r="F2084"/>
      <c r="G2084"/>
      <c r="H2084"/>
      <c r="I2084"/>
      <c r="J2084"/>
      <c r="K2084"/>
    </row>
    <row r="2085" spans="1:11" ht="15">
      <c r="A2085"/>
      <c r="B2085"/>
      <c r="C2085"/>
      <c r="D2085"/>
      <c r="E2085"/>
      <c r="F2085"/>
      <c r="G2085"/>
      <c r="H2085"/>
      <c r="I2085"/>
      <c r="J2085"/>
      <c r="K2085"/>
    </row>
    <row r="2086" spans="1:11" ht="15">
      <c r="A2086"/>
      <c r="B2086"/>
      <c r="C2086"/>
      <c r="D2086"/>
      <c r="E2086"/>
      <c r="F2086"/>
      <c r="G2086"/>
      <c r="H2086"/>
      <c r="I2086"/>
      <c r="J2086"/>
      <c r="K2086"/>
    </row>
    <row r="2087" spans="1:11" ht="15">
      <c r="A2087"/>
      <c r="B2087"/>
      <c r="C2087"/>
      <c r="D2087"/>
      <c r="E2087"/>
      <c r="F2087"/>
      <c r="G2087"/>
      <c r="H2087"/>
      <c r="I2087"/>
      <c r="J2087"/>
      <c r="K2087"/>
    </row>
    <row r="2088" spans="1:11" ht="15">
      <c r="A2088"/>
      <c r="B2088"/>
      <c r="C2088"/>
      <c r="D2088"/>
      <c r="E2088"/>
      <c r="F2088"/>
      <c r="G2088"/>
      <c r="H2088"/>
      <c r="I2088"/>
      <c r="J2088"/>
      <c r="K2088"/>
    </row>
    <row r="2089" spans="1:11" ht="15">
      <c r="A2089"/>
      <c r="B2089"/>
      <c r="C2089"/>
      <c r="D2089"/>
      <c r="E2089"/>
      <c r="F2089"/>
      <c r="G2089"/>
      <c r="H2089"/>
      <c r="I2089"/>
      <c r="J2089"/>
      <c r="K2089"/>
    </row>
    <row r="2090" spans="1:11" ht="15">
      <c r="A2090"/>
      <c r="B2090"/>
      <c r="C2090"/>
      <c r="D2090"/>
      <c r="E2090"/>
      <c r="F2090"/>
      <c r="G2090"/>
      <c r="H2090"/>
      <c r="I2090"/>
      <c r="J2090"/>
      <c r="K2090"/>
    </row>
    <row r="2091" spans="1:11" ht="15">
      <c r="A2091"/>
      <c r="B2091"/>
      <c r="C2091"/>
      <c r="D2091"/>
      <c r="E2091"/>
      <c r="F2091"/>
      <c r="G2091"/>
      <c r="H2091"/>
      <c r="I2091"/>
      <c r="J2091"/>
      <c r="K2091"/>
    </row>
    <row r="2092" spans="1:11" ht="15">
      <c r="A2092"/>
      <c r="B2092"/>
      <c r="C2092"/>
      <c r="D2092"/>
      <c r="E2092"/>
      <c r="F2092"/>
      <c r="G2092"/>
      <c r="H2092"/>
      <c r="I2092"/>
      <c r="J2092"/>
      <c r="K2092"/>
    </row>
    <row r="2093" spans="1:11" ht="15">
      <c r="A2093"/>
      <c r="B2093"/>
      <c r="C2093"/>
      <c r="D2093"/>
      <c r="E2093"/>
      <c r="F2093"/>
      <c r="G2093"/>
      <c r="H2093"/>
      <c r="I2093"/>
      <c r="J2093"/>
      <c r="K2093"/>
    </row>
    <row r="2094" spans="1:11" ht="15">
      <c r="A2094"/>
      <c r="B2094"/>
      <c r="C2094"/>
      <c r="D2094"/>
      <c r="E2094"/>
      <c r="F2094"/>
      <c r="G2094"/>
      <c r="H2094"/>
      <c r="I2094"/>
      <c r="J2094"/>
      <c r="K2094"/>
    </row>
    <row r="2095" spans="1:11" ht="15">
      <c r="A2095"/>
      <c r="B2095"/>
      <c r="C2095"/>
      <c r="D2095"/>
      <c r="E2095"/>
      <c r="F2095"/>
      <c r="G2095"/>
      <c r="H2095"/>
      <c r="I2095"/>
      <c r="J2095"/>
      <c r="K2095"/>
    </row>
    <row r="2096" spans="1:11" ht="15">
      <c r="A2096"/>
      <c r="B2096"/>
      <c r="C2096"/>
      <c r="D2096"/>
      <c r="E2096"/>
      <c r="F2096"/>
      <c r="G2096"/>
      <c r="H2096"/>
      <c r="I2096"/>
      <c r="J2096"/>
      <c r="K2096"/>
    </row>
    <row r="2097" spans="1:11" ht="15">
      <c r="A2097"/>
      <c r="B2097"/>
      <c r="C2097"/>
      <c r="D2097"/>
      <c r="E2097"/>
      <c r="F2097"/>
      <c r="G2097"/>
      <c r="H2097"/>
      <c r="I2097"/>
      <c r="J2097"/>
      <c r="K2097"/>
    </row>
    <row r="2098" spans="1:11" ht="15">
      <c r="A2098"/>
      <c r="B2098"/>
      <c r="C2098"/>
      <c r="D2098"/>
      <c r="E2098"/>
      <c r="F2098"/>
      <c r="G2098"/>
      <c r="H2098"/>
      <c r="I2098"/>
      <c r="J2098"/>
      <c r="K2098"/>
    </row>
    <row r="2099" spans="1:11" ht="15">
      <c r="A2099"/>
      <c r="B2099"/>
      <c r="C2099"/>
      <c r="D2099"/>
      <c r="E2099"/>
      <c r="F2099"/>
      <c r="G2099"/>
      <c r="H2099"/>
      <c r="I2099"/>
      <c r="J2099"/>
      <c r="K2099"/>
    </row>
    <row r="2100" spans="1:11" ht="15">
      <c r="A2100"/>
      <c r="B2100"/>
      <c r="C2100"/>
      <c r="D2100"/>
      <c r="E2100"/>
      <c r="F2100"/>
      <c r="G2100"/>
      <c r="H2100"/>
      <c r="I2100"/>
      <c r="J2100"/>
      <c r="K2100"/>
    </row>
    <row r="2101" spans="1:11" ht="15">
      <c r="A2101"/>
      <c r="B2101"/>
      <c r="C2101"/>
      <c r="D2101"/>
      <c r="E2101"/>
      <c r="F2101"/>
      <c r="G2101"/>
      <c r="H2101"/>
      <c r="I2101"/>
      <c r="J2101"/>
      <c r="K2101"/>
    </row>
    <row r="2102" spans="1:11" ht="15">
      <c r="A2102"/>
      <c r="B2102"/>
      <c r="C2102"/>
      <c r="D2102"/>
      <c r="E2102"/>
      <c r="F2102"/>
      <c r="G2102"/>
      <c r="H2102"/>
      <c r="I2102"/>
      <c r="J2102"/>
      <c r="K2102"/>
    </row>
    <row r="2103" spans="1:11" ht="15">
      <c r="A2103"/>
      <c r="B2103"/>
      <c r="C2103"/>
      <c r="D2103"/>
      <c r="E2103"/>
      <c r="F2103"/>
      <c r="G2103"/>
      <c r="H2103"/>
      <c r="I2103"/>
      <c r="J2103"/>
      <c r="K2103"/>
    </row>
    <row r="2104" spans="1:11" ht="15">
      <c r="A2104"/>
      <c r="B2104"/>
      <c r="C2104"/>
      <c r="D2104"/>
      <c r="E2104"/>
      <c r="F2104"/>
      <c r="G2104"/>
      <c r="H2104"/>
      <c r="I2104"/>
      <c r="J2104"/>
      <c r="K2104"/>
    </row>
    <row r="2105" spans="1:11" ht="15">
      <c r="A2105"/>
      <c r="B2105"/>
      <c r="C2105"/>
      <c r="D2105"/>
      <c r="E2105"/>
      <c r="F2105"/>
      <c r="G2105"/>
      <c r="H2105"/>
      <c r="I2105"/>
      <c r="J2105"/>
      <c r="K2105"/>
    </row>
    <row r="2106" spans="1:11" ht="15">
      <c r="A2106"/>
      <c r="B2106"/>
      <c r="C2106"/>
      <c r="D2106"/>
      <c r="E2106"/>
      <c r="F2106"/>
      <c r="G2106"/>
      <c r="H2106"/>
      <c r="I2106"/>
      <c r="J2106"/>
      <c r="K2106"/>
    </row>
    <row r="2107" spans="1:11" ht="15">
      <c r="A2107"/>
      <c r="B2107"/>
      <c r="C2107"/>
      <c r="D2107"/>
      <c r="E2107"/>
      <c r="F2107"/>
      <c r="G2107"/>
      <c r="H2107"/>
      <c r="I2107"/>
      <c r="J2107"/>
      <c r="K2107"/>
    </row>
    <row r="2108" spans="1:11" ht="15">
      <c r="A2108"/>
      <c r="B2108"/>
      <c r="C2108"/>
      <c r="D2108"/>
      <c r="E2108"/>
      <c r="F2108"/>
      <c r="G2108"/>
      <c r="H2108"/>
      <c r="I2108"/>
      <c r="J2108"/>
      <c r="K2108"/>
    </row>
    <row r="2109" spans="1:11" ht="15">
      <c r="A2109"/>
      <c r="B2109"/>
      <c r="C2109"/>
      <c r="D2109"/>
      <c r="E2109"/>
      <c r="F2109"/>
      <c r="G2109"/>
      <c r="H2109"/>
      <c r="I2109"/>
      <c r="J2109"/>
      <c r="K2109"/>
    </row>
    <row r="2110" spans="1:11" ht="15">
      <c r="A2110"/>
      <c r="B2110"/>
      <c r="C2110"/>
      <c r="D2110"/>
      <c r="E2110"/>
      <c r="F2110"/>
      <c r="G2110"/>
      <c r="H2110"/>
      <c r="I2110"/>
      <c r="J2110"/>
      <c r="K2110"/>
    </row>
    <row r="2111" spans="1:11" ht="15">
      <c r="A2111"/>
      <c r="B2111"/>
      <c r="C2111"/>
      <c r="D2111"/>
      <c r="E2111"/>
      <c r="F2111"/>
      <c r="G2111"/>
      <c r="H2111"/>
      <c r="I2111"/>
      <c r="J2111"/>
      <c r="K2111"/>
    </row>
    <row r="2112" spans="1:11" ht="15">
      <c r="A2112"/>
      <c r="B2112"/>
      <c r="C2112"/>
      <c r="D2112"/>
      <c r="E2112"/>
      <c r="F2112"/>
      <c r="G2112"/>
      <c r="H2112"/>
      <c r="I2112"/>
      <c r="J2112"/>
      <c r="K2112"/>
    </row>
    <row r="2113" spans="1:11" ht="15">
      <c r="A2113"/>
      <c r="B2113"/>
      <c r="C2113"/>
      <c r="D2113"/>
      <c r="E2113"/>
      <c r="F2113"/>
      <c r="G2113"/>
      <c r="H2113"/>
      <c r="I2113"/>
      <c r="J2113"/>
      <c r="K2113"/>
    </row>
    <row r="2114" spans="1:11" ht="15">
      <c r="A2114"/>
      <c r="B2114"/>
      <c r="C2114"/>
      <c r="D2114"/>
      <c r="E2114"/>
      <c r="F2114"/>
      <c r="G2114"/>
      <c r="H2114"/>
      <c r="I2114"/>
      <c r="J2114"/>
      <c r="K2114"/>
    </row>
    <row r="2115" spans="1:11" ht="15">
      <c r="A2115"/>
      <c r="B2115"/>
      <c r="C2115"/>
      <c r="D2115"/>
      <c r="E2115"/>
      <c r="F2115"/>
      <c r="G2115"/>
      <c r="H2115"/>
      <c r="I2115"/>
      <c r="J2115"/>
      <c r="K2115"/>
    </row>
    <row r="2116" spans="1:11" ht="15">
      <c r="A2116"/>
      <c r="B2116"/>
      <c r="C2116"/>
      <c r="D2116"/>
      <c r="E2116"/>
      <c r="F2116"/>
      <c r="G2116"/>
      <c r="H2116"/>
      <c r="I2116"/>
      <c r="J2116"/>
      <c r="K2116"/>
    </row>
    <row r="2117" spans="1:11" ht="15">
      <c r="A2117"/>
      <c r="B2117"/>
      <c r="C2117"/>
      <c r="D2117"/>
      <c r="E2117"/>
      <c r="F2117"/>
      <c r="G2117"/>
      <c r="H2117"/>
      <c r="I2117"/>
      <c r="J2117"/>
      <c r="K2117"/>
    </row>
    <row r="2118" spans="1:11" ht="15">
      <c r="A2118"/>
      <c r="B2118"/>
      <c r="C2118"/>
      <c r="D2118"/>
      <c r="E2118"/>
      <c r="F2118"/>
      <c r="G2118"/>
      <c r="H2118"/>
      <c r="I2118"/>
      <c r="J2118"/>
      <c r="K2118"/>
    </row>
    <row r="2119" spans="1:11" ht="15">
      <c r="A2119"/>
      <c r="B2119"/>
      <c r="C2119"/>
      <c r="D2119"/>
      <c r="E2119"/>
      <c r="F2119"/>
      <c r="G2119"/>
      <c r="H2119"/>
      <c r="I2119"/>
      <c r="J2119"/>
      <c r="K2119"/>
    </row>
    <row r="2120" spans="1:11" ht="15">
      <c r="A2120"/>
      <c r="B2120"/>
      <c r="C2120"/>
      <c r="D2120"/>
      <c r="E2120"/>
      <c r="F2120"/>
      <c r="G2120"/>
      <c r="H2120"/>
      <c r="I2120"/>
      <c r="J2120"/>
      <c r="K2120"/>
    </row>
    <row r="2121" spans="1:11" ht="15">
      <c r="A2121"/>
      <c r="B2121"/>
      <c r="C2121"/>
      <c r="D2121"/>
      <c r="E2121"/>
      <c r="F2121"/>
      <c r="G2121"/>
      <c r="H2121"/>
      <c r="I2121"/>
      <c r="J2121"/>
      <c r="K2121"/>
    </row>
    <row r="2122" spans="1:11" ht="15">
      <c r="A2122"/>
      <c r="B2122"/>
      <c r="C2122"/>
      <c r="D2122"/>
      <c r="E2122"/>
      <c r="F2122"/>
      <c r="G2122"/>
      <c r="H2122"/>
      <c r="I2122"/>
      <c r="J2122"/>
      <c r="K2122"/>
    </row>
    <row r="2123" spans="1:11" ht="15">
      <c r="A2123"/>
      <c r="B2123"/>
      <c r="C2123"/>
      <c r="D2123"/>
      <c r="E2123"/>
      <c r="F2123"/>
      <c r="G2123"/>
      <c r="H2123"/>
      <c r="I2123"/>
      <c r="J2123"/>
      <c r="K2123"/>
    </row>
    <row r="2124" spans="1:11" ht="15">
      <c r="A2124"/>
      <c r="B2124"/>
      <c r="C2124"/>
      <c r="D2124"/>
      <c r="E2124"/>
      <c r="F2124"/>
      <c r="G2124"/>
      <c r="H2124"/>
      <c r="I2124"/>
      <c r="J2124"/>
      <c r="K2124"/>
    </row>
    <row r="2125" spans="1:11" ht="15">
      <c r="A2125"/>
      <c r="B2125"/>
      <c r="C2125"/>
      <c r="D2125"/>
      <c r="E2125"/>
      <c r="F2125"/>
      <c r="G2125"/>
      <c r="H2125"/>
      <c r="I2125"/>
      <c r="J2125"/>
      <c r="K2125"/>
    </row>
    <row r="2126" spans="1:11" ht="15">
      <c r="A2126"/>
      <c r="B2126"/>
      <c r="C2126"/>
      <c r="D2126"/>
      <c r="E2126"/>
      <c r="F2126"/>
      <c r="G2126"/>
      <c r="H2126"/>
      <c r="I2126"/>
      <c r="J2126"/>
      <c r="K2126"/>
    </row>
    <row r="2127" spans="1:11" ht="15">
      <c r="A2127"/>
      <c r="B2127"/>
      <c r="C2127"/>
      <c r="D2127"/>
      <c r="E2127"/>
      <c r="F2127"/>
      <c r="G2127"/>
      <c r="H2127"/>
      <c r="I2127"/>
      <c r="J2127"/>
      <c r="K2127"/>
    </row>
    <row r="2128" spans="1:11" ht="15">
      <c r="A2128"/>
      <c r="B2128"/>
      <c r="C2128"/>
      <c r="D2128"/>
      <c r="E2128"/>
      <c r="F2128"/>
      <c r="G2128"/>
      <c r="H2128"/>
      <c r="I2128"/>
      <c r="J2128"/>
      <c r="K2128"/>
    </row>
    <row r="2129" spans="1:11" ht="15">
      <c r="A2129"/>
      <c r="B2129"/>
      <c r="C2129"/>
      <c r="D2129"/>
      <c r="E2129"/>
      <c r="F2129"/>
      <c r="G2129"/>
      <c r="H2129"/>
      <c r="I2129"/>
      <c r="J2129"/>
      <c r="K2129"/>
    </row>
    <row r="2130" spans="1:11" ht="15">
      <c r="A2130"/>
      <c r="B2130"/>
      <c r="C2130"/>
      <c r="D2130"/>
      <c r="E2130"/>
      <c r="F2130"/>
      <c r="G2130"/>
      <c r="H2130"/>
      <c r="I2130"/>
      <c r="J2130"/>
      <c r="K2130"/>
    </row>
    <row r="2131" spans="1:11" ht="15">
      <c r="A2131"/>
      <c r="B2131"/>
      <c r="C2131"/>
      <c r="D2131"/>
      <c r="E2131"/>
      <c r="F2131"/>
      <c r="G2131"/>
      <c r="H2131"/>
      <c r="I2131"/>
      <c r="J2131"/>
      <c r="K2131"/>
    </row>
    <row r="2132" spans="1:11" ht="15">
      <c r="A2132"/>
      <c r="B2132"/>
      <c r="C2132"/>
      <c r="D2132"/>
      <c r="E2132"/>
      <c r="F2132"/>
      <c r="G2132"/>
      <c r="H2132"/>
      <c r="I2132"/>
      <c r="J2132"/>
      <c r="K2132"/>
    </row>
    <row r="2133" spans="1:11" ht="15">
      <c r="A2133"/>
      <c r="B2133"/>
      <c r="C2133"/>
      <c r="D2133"/>
      <c r="E2133"/>
      <c r="F2133"/>
      <c r="G2133"/>
      <c r="H2133"/>
      <c r="I2133"/>
      <c r="J2133"/>
      <c r="K2133"/>
    </row>
    <row r="2134" spans="1:11" ht="15">
      <c r="A2134"/>
      <c r="B2134"/>
      <c r="C2134"/>
      <c r="D2134"/>
      <c r="E2134"/>
      <c r="F2134"/>
      <c r="G2134"/>
      <c r="H2134"/>
      <c r="I2134"/>
      <c r="J2134"/>
      <c r="K2134"/>
    </row>
    <row r="2135" spans="1:11" ht="15">
      <c r="A2135"/>
      <c r="B2135"/>
      <c r="C2135"/>
      <c r="D2135"/>
      <c r="E2135"/>
      <c r="F2135"/>
      <c r="G2135"/>
      <c r="H2135"/>
      <c r="I2135"/>
      <c r="J2135"/>
      <c r="K2135"/>
    </row>
    <row r="2136" spans="1:11" ht="15">
      <c r="A2136"/>
      <c r="B2136"/>
      <c r="C2136"/>
      <c r="D2136"/>
      <c r="E2136"/>
      <c r="F2136"/>
      <c r="G2136"/>
      <c r="H2136"/>
      <c r="I2136"/>
      <c r="J2136"/>
      <c r="K2136"/>
    </row>
    <row r="2137" spans="1:11" ht="15">
      <c r="A2137"/>
      <c r="B2137"/>
      <c r="C2137"/>
      <c r="D2137"/>
      <c r="E2137"/>
      <c r="F2137"/>
      <c r="G2137"/>
      <c r="H2137"/>
      <c r="I2137"/>
      <c r="J2137"/>
      <c r="K2137"/>
    </row>
    <row r="2138" spans="1:11" ht="15">
      <c r="A2138"/>
      <c r="B2138"/>
      <c r="C2138"/>
      <c r="D2138"/>
      <c r="E2138"/>
      <c r="F2138"/>
      <c r="G2138"/>
      <c r="H2138"/>
      <c r="I2138"/>
      <c r="J2138"/>
      <c r="K2138"/>
    </row>
    <row r="2139" spans="1:11" ht="15">
      <c r="A2139"/>
      <c r="B2139"/>
      <c r="C2139"/>
      <c r="D2139"/>
      <c r="E2139"/>
      <c r="F2139"/>
      <c r="G2139"/>
      <c r="H2139"/>
      <c r="I2139"/>
      <c r="J2139"/>
      <c r="K2139"/>
    </row>
    <row r="2140" spans="1:11" ht="15">
      <c r="A2140"/>
      <c r="B2140"/>
      <c r="C2140"/>
      <c r="D2140"/>
      <c r="E2140"/>
      <c r="F2140"/>
      <c r="G2140"/>
      <c r="H2140"/>
      <c r="I2140"/>
      <c r="J2140"/>
      <c r="K2140"/>
    </row>
    <row r="2141" spans="1:11" ht="15">
      <c r="A2141"/>
      <c r="B2141"/>
      <c r="C2141"/>
      <c r="D2141"/>
      <c r="E2141"/>
      <c r="F2141"/>
      <c r="G2141"/>
      <c r="H2141"/>
      <c r="I2141"/>
      <c r="J2141"/>
      <c r="K2141"/>
    </row>
    <row r="2142" spans="1:11" ht="15">
      <c r="A2142"/>
      <c r="B2142"/>
      <c r="C2142"/>
      <c r="D2142"/>
      <c r="E2142"/>
      <c r="F2142"/>
      <c r="G2142"/>
      <c r="H2142"/>
      <c r="I2142"/>
      <c r="J2142"/>
      <c r="K2142"/>
    </row>
    <row r="2143" spans="1:11" ht="15">
      <c r="A2143"/>
      <c r="B2143"/>
      <c r="C2143"/>
      <c r="D2143"/>
      <c r="E2143"/>
      <c r="F2143"/>
      <c r="G2143"/>
      <c r="H2143"/>
      <c r="I2143"/>
      <c r="J2143"/>
      <c r="K2143"/>
    </row>
    <row r="2144" spans="1:11" ht="15">
      <c r="A2144"/>
      <c r="B2144"/>
      <c r="C2144"/>
      <c r="D2144"/>
      <c r="E2144"/>
      <c r="F2144"/>
      <c r="G2144"/>
      <c r="H2144"/>
      <c r="I2144"/>
      <c r="J2144"/>
      <c r="K2144"/>
    </row>
    <row r="2145" spans="1:11" ht="15">
      <c r="A2145"/>
      <c r="B2145"/>
      <c r="C2145"/>
      <c r="D2145"/>
      <c r="E2145"/>
      <c r="F2145"/>
      <c r="G2145"/>
      <c r="H2145"/>
      <c r="I2145"/>
      <c r="J2145"/>
      <c r="K2145"/>
    </row>
    <row r="2146" spans="1:11" ht="15">
      <c r="A2146"/>
      <c r="B2146"/>
      <c r="C2146"/>
      <c r="D2146"/>
      <c r="E2146"/>
      <c r="F2146"/>
      <c r="G2146"/>
      <c r="H2146"/>
      <c r="I2146"/>
      <c r="J2146"/>
      <c r="K2146"/>
    </row>
    <row r="2147" spans="1:11" ht="15">
      <c r="A2147"/>
      <c r="B2147"/>
      <c r="C2147"/>
      <c r="D2147"/>
      <c r="E2147"/>
      <c r="F2147"/>
      <c r="G2147"/>
      <c r="H2147"/>
      <c r="I2147"/>
      <c r="J2147"/>
      <c r="K2147"/>
    </row>
    <row r="2148" spans="1:11" ht="15">
      <c r="A2148"/>
      <c r="B2148"/>
      <c r="C2148"/>
      <c r="D2148"/>
      <c r="E2148"/>
      <c r="F2148"/>
      <c r="G2148"/>
      <c r="H2148"/>
      <c r="I2148"/>
      <c r="J2148"/>
      <c r="K2148"/>
    </row>
    <row r="2149" spans="1:11" ht="15">
      <c r="A2149"/>
      <c r="B2149"/>
      <c r="C2149"/>
      <c r="D2149"/>
      <c r="E2149"/>
      <c r="F2149"/>
      <c r="G2149"/>
      <c r="H2149"/>
      <c r="I2149"/>
      <c r="J2149"/>
      <c r="K2149"/>
    </row>
    <row r="2150" spans="1:11" ht="15">
      <c r="A2150"/>
      <c r="B2150"/>
      <c r="C2150"/>
      <c r="D2150"/>
      <c r="E2150"/>
      <c r="F2150"/>
      <c r="G2150"/>
      <c r="H2150"/>
      <c r="I2150"/>
      <c r="J2150"/>
      <c r="K2150"/>
    </row>
    <row r="2151" spans="1:11" ht="15">
      <c r="A2151"/>
      <c r="B2151"/>
      <c r="C2151"/>
      <c r="D2151"/>
      <c r="E2151"/>
      <c r="F2151"/>
      <c r="G2151"/>
      <c r="H2151"/>
      <c r="I2151"/>
      <c r="J2151"/>
      <c r="K2151"/>
    </row>
    <row r="2152" spans="1:11" ht="15">
      <c r="A2152"/>
      <c r="B2152"/>
      <c r="C2152"/>
      <c r="D2152"/>
      <c r="E2152"/>
      <c r="F2152"/>
      <c r="G2152"/>
      <c r="H2152"/>
      <c r="I2152"/>
      <c r="J2152"/>
      <c r="K2152"/>
    </row>
    <row r="2153" spans="1:11" ht="15">
      <c r="A2153"/>
      <c r="B2153"/>
      <c r="C2153"/>
      <c r="D2153"/>
      <c r="E2153"/>
      <c r="F2153"/>
      <c r="G2153"/>
      <c r="H2153"/>
      <c r="I2153"/>
      <c r="J2153"/>
      <c r="K2153"/>
    </row>
    <row r="2154" spans="1:11" ht="15">
      <c r="A2154"/>
      <c r="B2154"/>
      <c r="C2154"/>
      <c r="D2154"/>
      <c r="E2154"/>
      <c r="F2154"/>
      <c r="G2154"/>
      <c r="H2154"/>
      <c r="I2154"/>
      <c r="J2154"/>
      <c r="K2154"/>
    </row>
    <row r="2155" spans="1:11" ht="15">
      <c r="A2155"/>
      <c r="B2155"/>
      <c r="C2155"/>
      <c r="D2155"/>
      <c r="E2155"/>
      <c r="F2155"/>
      <c r="G2155"/>
      <c r="H2155"/>
      <c r="I2155"/>
      <c r="J2155"/>
      <c r="K2155"/>
    </row>
    <row r="2156" spans="1:11" ht="15">
      <c r="A2156"/>
      <c r="B2156"/>
      <c r="C2156"/>
      <c r="D2156"/>
      <c r="E2156"/>
      <c r="F2156"/>
      <c r="G2156"/>
      <c r="H2156"/>
      <c r="I2156"/>
      <c r="J2156"/>
      <c r="K2156"/>
    </row>
    <row r="2157" spans="1:11" ht="15">
      <c r="A2157"/>
      <c r="B2157"/>
      <c r="C2157"/>
      <c r="D2157"/>
      <c r="E2157"/>
      <c r="F2157"/>
      <c r="G2157"/>
      <c r="H2157"/>
      <c r="I2157"/>
      <c r="J2157"/>
      <c r="K2157"/>
    </row>
    <row r="2158" spans="1:11" ht="15">
      <c r="A2158"/>
      <c r="B2158"/>
      <c r="C2158"/>
      <c r="D2158"/>
      <c r="E2158"/>
      <c r="F2158"/>
      <c r="G2158"/>
      <c r="H2158"/>
      <c r="I2158"/>
      <c r="J2158"/>
      <c r="K2158"/>
    </row>
    <row r="2159" spans="1:11" ht="15">
      <c r="A2159"/>
      <c r="B2159"/>
      <c r="C2159"/>
      <c r="D2159"/>
      <c r="E2159"/>
      <c r="F2159"/>
      <c r="G2159"/>
      <c r="H2159"/>
      <c r="I2159"/>
      <c r="J2159"/>
      <c r="K2159"/>
    </row>
    <row r="2160" spans="1:11" ht="15">
      <c r="A2160"/>
      <c r="B2160"/>
      <c r="C2160"/>
      <c r="D2160"/>
      <c r="E2160"/>
      <c r="F2160"/>
      <c r="G2160"/>
      <c r="H2160"/>
      <c r="I2160"/>
      <c r="J2160"/>
      <c r="K2160"/>
    </row>
    <row r="2161" spans="1:11" ht="15">
      <c r="A2161"/>
      <c r="B2161"/>
      <c r="C2161"/>
      <c r="D2161"/>
      <c r="E2161"/>
      <c r="F2161"/>
      <c r="G2161"/>
      <c r="H2161"/>
      <c r="I2161"/>
      <c r="J2161"/>
      <c r="K2161"/>
    </row>
    <row r="2162" spans="1:11" ht="15">
      <c r="A2162"/>
      <c r="B2162"/>
      <c r="C2162"/>
      <c r="D2162"/>
      <c r="E2162"/>
      <c r="F2162"/>
      <c r="G2162"/>
      <c r="H2162"/>
      <c r="I2162"/>
      <c r="J2162"/>
      <c r="K2162"/>
    </row>
    <row r="2163" spans="1:11" ht="15">
      <c r="A2163"/>
      <c r="B2163"/>
      <c r="C2163"/>
      <c r="D2163"/>
      <c r="E2163"/>
      <c r="F2163"/>
      <c r="G2163"/>
      <c r="H2163"/>
      <c r="I2163"/>
      <c r="J2163"/>
      <c r="K2163"/>
    </row>
    <row r="2164" spans="1:11" ht="15">
      <c r="A2164"/>
      <c r="B2164"/>
      <c r="C2164"/>
      <c r="D2164"/>
      <c r="E2164"/>
      <c r="F2164"/>
      <c r="G2164"/>
      <c r="H2164"/>
      <c r="I2164"/>
      <c r="J2164"/>
      <c r="K2164"/>
    </row>
    <row r="2165" spans="1:11" ht="15">
      <c r="A2165"/>
      <c r="B2165"/>
      <c r="C2165"/>
      <c r="D2165"/>
      <c r="E2165"/>
      <c r="F2165"/>
      <c r="G2165"/>
      <c r="H2165"/>
      <c r="I2165"/>
      <c r="J2165"/>
      <c r="K2165"/>
    </row>
    <row r="2166" spans="1:11" ht="15">
      <c r="A2166"/>
      <c r="B2166"/>
      <c r="C2166"/>
      <c r="D2166"/>
      <c r="E2166"/>
      <c r="F2166"/>
      <c r="G2166"/>
      <c r="H2166"/>
      <c r="I2166"/>
      <c r="J2166"/>
      <c r="K2166"/>
    </row>
    <row r="2167" spans="1:11" ht="15">
      <c r="A2167"/>
      <c r="B2167"/>
      <c r="C2167"/>
      <c r="D2167"/>
      <c r="E2167"/>
      <c r="F2167"/>
      <c r="G2167"/>
      <c r="H2167"/>
      <c r="I2167"/>
      <c r="J2167"/>
      <c r="K2167"/>
    </row>
    <row r="2168" spans="1:11" ht="15">
      <c r="A2168"/>
      <c r="B2168"/>
      <c r="C2168"/>
      <c r="D2168"/>
      <c r="E2168"/>
      <c r="F2168"/>
      <c r="G2168"/>
      <c r="H2168"/>
      <c r="I2168"/>
      <c r="J2168"/>
      <c r="K2168"/>
    </row>
    <row r="2169" spans="1:11" ht="15">
      <c r="A2169"/>
      <c r="B2169"/>
      <c r="C2169"/>
      <c r="D2169"/>
      <c r="E2169"/>
      <c r="F2169"/>
      <c r="G2169"/>
      <c r="H2169"/>
      <c r="I2169"/>
      <c r="J2169"/>
      <c r="K2169"/>
    </row>
    <row r="2170" spans="1:11" ht="15">
      <c r="A2170"/>
      <c r="B2170"/>
      <c r="C2170"/>
      <c r="D2170"/>
      <c r="E2170"/>
      <c r="F2170"/>
      <c r="G2170"/>
      <c r="H2170"/>
      <c r="I2170"/>
      <c r="J2170"/>
      <c r="K2170"/>
    </row>
    <row r="2171" spans="1:11" ht="15">
      <c r="A2171"/>
      <c r="B2171"/>
      <c r="C2171"/>
      <c r="D2171"/>
      <c r="E2171"/>
      <c r="F2171"/>
      <c r="G2171"/>
      <c r="H2171"/>
      <c r="I2171"/>
      <c r="J2171"/>
      <c r="K2171"/>
    </row>
    <row r="2172" spans="1:11" ht="15">
      <c r="A2172"/>
      <c r="B2172"/>
      <c r="C2172"/>
      <c r="D2172"/>
      <c r="E2172"/>
      <c r="F2172"/>
      <c r="G2172"/>
      <c r="H2172"/>
      <c r="I2172"/>
      <c r="J2172"/>
      <c r="K2172"/>
    </row>
    <row r="2173" spans="1:11" ht="15">
      <c r="A2173"/>
      <c r="B2173"/>
      <c r="C2173"/>
      <c r="D2173"/>
      <c r="E2173"/>
      <c r="F2173"/>
      <c r="G2173"/>
      <c r="H2173"/>
      <c r="I2173"/>
      <c r="J2173"/>
      <c r="K2173"/>
    </row>
    <row r="2174" spans="1:11" ht="15">
      <c r="A2174"/>
      <c r="B2174"/>
      <c r="C2174"/>
      <c r="D2174"/>
      <c r="E2174"/>
      <c r="F2174"/>
      <c r="G2174"/>
      <c r="H2174"/>
      <c r="I2174"/>
      <c r="J2174"/>
      <c r="K2174"/>
    </row>
    <row r="2175" spans="1:11" ht="15">
      <c r="A2175"/>
      <c r="B2175"/>
      <c r="C2175"/>
      <c r="D2175"/>
      <c r="E2175"/>
      <c r="F2175"/>
      <c r="G2175"/>
      <c r="H2175"/>
      <c r="I2175"/>
      <c r="J2175"/>
      <c r="K2175"/>
    </row>
    <row r="2176" spans="1:11" ht="15">
      <c r="A2176"/>
      <c r="B2176"/>
      <c r="C2176"/>
      <c r="D2176"/>
      <c r="E2176"/>
      <c r="F2176"/>
      <c r="G2176"/>
      <c r="H2176"/>
      <c r="I2176"/>
      <c r="J2176"/>
      <c r="K2176"/>
    </row>
    <row r="2177" spans="1:11" ht="15">
      <c r="A2177"/>
      <c r="B2177"/>
      <c r="C2177"/>
      <c r="D2177"/>
      <c r="E2177"/>
      <c r="F2177"/>
      <c r="G2177"/>
      <c r="H2177"/>
      <c r="I2177"/>
      <c r="J2177"/>
      <c r="K2177"/>
    </row>
    <row r="2178" spans="1:11" ht="15">
      <c r="A2178"/>
      <c r="B2178"/>
      <c r="C2178"/>
      <c r="D2178"/>
      <c r="E2178"/>
      <c r="F2178"/>
      <c r="G2178"/>
      <c r="H2178"/>
      <c r="I2178"/>
      <c r="J2178"/>
      <c r="K2178"/>
    </row>
    <row r="2179" spans="1:11" ht="15">
      <c r="A2179"/>
      <c r="B2179"/>
      <c r="C2179"/>
      <c r="D2179"/>
      <c r="E2179"/>
      <c r="F2179"/>
      <c r="G2179"/>
      <c r="H2179"/>
      <c r="I2179"/>
      <c r="J2179"/>
      <c r="K2179"/>
    </row>
    <row r="2180" spans="1:11" ht="15">
      <c r="A2180"/>
      <c r="B2180"/>
      <c r="C2180"/>
      <c r="D2180"/>
      <c r="E2180"/>
      <c r="F2180"/>
      <c r="G2180"/>
      <c r="H2180"/>
      <c r="I2180"/>
      <c r="J2180"/>
      <c r="K2180"/>
    </row>
    <row r="2181" spans="1:11" ht="15">
      <c r="A2181"/>
      <c r="B2181"/>
      <c r="C2181"/>
      <c r="D2181"/>
      <c r="E2181"/>
      <c r="F2181"/>
      <c r="G2181"/>
      <c r="H2181"/>
      <c r="I2181"/>
      <c r="J2181"/>
      <c r="K2181"/>
    </row>
    <row r="2182" spans="1:11" ht="15">
      <c r="A2182"/>
      <c r="B2182"/>
      <c r="C2182"/>
      <c r="D2182"/>
      <c r="E2182"/>
      <c r="F2182"/>
      <c r="G2182"/>
      <c r="H2182"/>
      <c r="I2182"/>
      <c r="J2182"/>
      <c r="K2182"/>
    </row>
    <row r="2183" spans="1:11" ht="15">
      <c r="A2183"/>
      <c r="B2183"/>
      <c r="C2183"/>
      <c r="D2183"/>
      <c r="E2183"/>
      <c r="F2183"/>
      <c r="G2183"/>
      <c r="H2183"/>
      <c r="I2183"/>
      <c r="J2183"/>
      <c r="K2183"/>
    </row>
    <row r="2184" spans="1:11" ht="15">
      <c r="A2184"/>
      <c r="B2184"/>
      <c r="C2184"/>
      <c r="D2184"/>
      <c r="E2184"/>
      <c r="F2184"/>
      <c r="G2184"/>
      <c r="H2184"/>
      <c r="I2184"/>
      <c r="J2184"/>
      <c r="K2184"/>
    </row>
    <row r="2185" spans="1:11" ht="15">
      <c r="A2185"/>
      <c r="B2185"/>
      <c r="C2185"/>
      <c r="D2185"/>
      <c r="E2185"/>
      <c r="F2185"/>
      <c r="G2185"/>
      <c r="H2185"/>
      <c r="I2185"/>
      <c r="J2185"/>
      <c r="K2185"/>
    </row>
    <row r="2186" spans="1:11" ht="15">
      <c r="A2186"/>
      <c r="B2186"/>
      <c r="C2186"/>
      <c r="D2186"/>
      <c r="E2186"/>
      <c r="F2186"/>
      <c r="G2186"/>
      <c r="H2186"/>
      <c r="I2186"/>
      <c r="J2186"/>
      <c r="K2186"/>
    </row>
    <row r="2187" spans="1:11" ht="15">
      <c r="A2187"/>
      <c r="B2187"/>
      <c r="C2187"/>
      <c r="D2187"/>
      <c r="E2187"/>
      <c r="F2187"/>
      <c r="G2187"/>
      <c r="H2187"/>
      <c r="I2187"/>
      <c r="J2187"/>
      <c r="K2187"/>
    </row>
    <row r="2188" spans="1:11" ht="15">
      <c r="A2188"/>
      <c r="B2188"/>
      <c r="C2188"/>
      <c r="D2188"/>
      <c r="E2188"/>
      <c r="F2188"/>
      <c r="G2188"/>
      <c r="H2188"/>
      <c r="I2188"/>
      <c r="J2188"/>
      <c r="K2188"/>
    </row>
    <row r="2189" spans="1:11" ht="15">
      <c r="A2189"/>
      <c r="B2189"/>
      <c r="C2189"/>
      <c r="D2189"/>
      <c r="E2189"/>
      <c r="F2189"/>
      <c r="G2189"/>
      <c r="H2189"/>
      <c r="I2189"/>
      <c r="J2189"/>
      <c r="K2189"/>
    </row>
    <row r="2190" spans="1:11" ht="15">
      <c r="A2190"/>
      <c r="B2190"/>
      <c r="C2190"/>
      <c r="D2190"/>
      <c r="E2190"/>
      <c r="F2190"/>
      <c r="G2190"/>
      <c r="H2190"/>
      <c r="I2190"/>
      <c r="J2190"/>
      <c r="K2190"/>
    </row>
    <row r="2191" spans="1:11" ht="15">
      <c r="A2191"/>
      <c r="B2191"/>
      <c r="C2191"/>
      <c r="D2191"/>
      <c r="E2191"/>
      <c r="F2191"/>
      <c r="G2191"/>
      <c r="H2191"/>
      <c r="I2191"/>
      <c r="J2191"/>
      <c r="K2191"/>
    </row>
    <row r="2192" spans="1:11" ht="15">
      <c r="A2192"/>
      <c r="B2192"/>
      <c r="C2192"/>
      <c r="D2192"/>
      <c r="E2192"/>
      <c r="F2192"/>
      <c r="G2192"/>
      <c r="H2192"/>
      <c r="I2192"/>
      <c r="J2192"/>
      <c r="K2192"/>
    </row>
    <row r="2193" spans="1:11" ht="15">
      <c r="A2193"/>
      <c r="B2193"/>
      <c r="C2193"/>
      <c r="D2193"/>
      <c r="E2193"/>
      <c r="F2193"/>
      <c r="G2193"/>
      <c r="H2193"/>
      <c r="I2193"/>
      <c r="J2193"/>
      <c r="K2193"/>
    </row>
    <row r="2194" spans="1:11" ht="15">
      <c r="A2194"/>
      <c r="B2194"/>
      <c r="C2194"/>
      <c r="D2194"/>
      <c r="E2194"/>
      <c r="F2194"/>
      <c r="G2194"/>
      <c r="H2194"/>
      <c r="I2194"/>
      <c r="J2194"/>
      <c r="K2194"/>
    </row>
    <row r="2195" spans="1:11" ht="15">
      <c r="A2195"/>
      <c r="B2195"/>
      <c r="C2195"/>
      <c r="D2195"/>
      <c r="E2195"/>
      <c r="F2195"/>
      <c r="G2195"/>
      <c r="H2195"/>
      <c r="I2195"/>
      <c r="J2195"/>
      <c r="K2195"/>
    </row>
    <row r="2196" spans="1:11" ht="15">
      <c r="A2196"/>
      <c r="B2196"/>
      <c r="C2196"/>
      <c r="D2196"/>
      <c r="E2196"/>
      <c r="F2196"/>
      <c r="G2196"/>
      <c r="H2196"/>
      <c r="I2196"/>
      <c r="J2196"/>
      <c r="K2196"/>
    </row>
    <row r="2197" spans="1:11" ht="15">
      <c r="A2197"/>
      <c r="B2197"/>
      <c r="C2197"/>
      <c r="D2197"/>
      <c r="E2197"/>
      <c r="F2197"/>
      <c r="G2197"/>
      <c r="H2197"/>
      <c r="I2197"/>
      <c r="J2197"/>
      <c r="K2197"/>
    </row>
    <row r="2198" spans="1:11" ht="15">
      <c r="A2198"/>
      <c r="B2198"/>
      <c r="C2198"/>
      <c r="D2198"/>
      <c r="E2198"/>
      <c r="F2198"/>
      <c r="G2198"/>
      <c r="H2198"/>
      <c r="I2198"/>
      <c r="J2198"/>
      <c r="K2198"/>
    </row>
    <row r="2199" spans="1:11" ht="15">
      <c r="A2199"/>
      <c r="B2199"/>
      <c r="C2199"/>
      <c r="D2199"/>
      <c r="E2199"/>
      <c r="F2199"/>
      <c r="G2199"/>
      <c r="H2199"/>
      <c r="I2199"/>
      <c r="J2199"/>
      <c r="K2199"/>
    </row>
    <row r="2200" spans="1:11" ht="15">
      <c r="A2200"/>
      <c r="B2200"/>
      <c r="C2200"/>
      <c r="D2200"/>
      <c r="E2200"/>
      <c r="F2200"/>
      <c r="G2200"/>
      <c r="H2200"/>
      <c r="I2200"/>
      <c r="J2200"/>
      <c r="K2200"/>
    </row>
    <row r="2201" spans="1:11" ht="15">
      <c r="A2201"/>
      <c r="B2201"/>
      <c r="C2201"/>
      <c r="D2201"/>
      <c r="E2201"/>
      <c r="F2201"/>
      <c r="G2201"/>
      <c r="H2201"/>
      <c r="I2201"/>
      <c r="J2201"/>
      <c r="K2201"/>
    </row>
    <row r="2202" spans="1:11" ht="15">
      <c r="A2202"/>
      <c r="B2202"/>
      <c r="C2202"/>
      <c r="D2202"/>
      <c r="E2202"/>
      <c r="F2202"/>
      <c r="G2202"/>
      <c r="H2202"/>
      <c r="I2202"/>
      <c r="J2202"/>
      <c r="K2202"/>
    </row>
    <row r="2203" spans="1:11" ht="15">
      <c r="A2203"/>
      <c r="B2203"/>
      <c r="C2203"/>
      <c r="D2203"/>
      <c r="E2203"/>
      <c r="F2203"/>
      <c r="G2203"/>
      <c r="H2203"/>
      <c r="I2203"/>
      <c r="J2203"/>
      <c r="K2203"/>
    </row>
    <row r="2204" spans="1:11" ht="15">
      <c r="A2204"/>
      <c r="B2204"/>
      <c r="C2204"/>
      <c r="D2204"/>
      <c r="E2204"/>
      <c r="F2204"/>
      <c r="G2204"/>
      <c r="H2204"/>
      <c r="I2204"/>
      <c r="J2204"/>
      <c r="K2204"/>
    </row>
    <row r="2205" spans="1:11" ht="15">
      <c r="A2205"/>
      <c r="B2205"/>
      <c r="C2205"/>
      <c r="D2205"/>
      <c r="E2205"/>
      <c r="F2205"/>
      <c r="G2205"/>
      <c r="H2205"/>
      <c r="I2205"/>
      <c r="J2205"/>
      <c r="K2205"/>
    </row>
    <row r="2206" spans="1:11" ht="15">
      <c r="A2206"/>
      <c r="B2206"/>
      <c r="C2206"/>
      <c r="D2206"/>
      <c r="E2206"/>
      <c r="F2206"/>
      <c r="G2206"/>
      <c r="H2206"/>
      <c r="I2206"/>
      <c r="J2206"/>
      <c r="K2206"/>
    </row>
    <row r="2207" spans="1:11" ht="15">
      <c r="A2207"/>
      <c r="B2207"/>
      <c r="C2207"/>
      <c r="D2207"/>
      <c r="E2207"/>
      <c r="F2207"/>
      <c r="G2207"/>
      <c r="H2207"/>
      <c r="I2207"/>
      <c r="J2207"/>
      <c r="K2207"/>
    </row>
    <row r="2208" spans="1:11" ht="15">
      <c r="A2208"/>
      <c r="B2208"/>
      <c r="C2208"/>
      <c r="D2208"/>
      <c r="E2208"/>
      <c r="F2208"/>
      <c r="G2208"/>
      <c r="H2208"/>
      <c r="I2208"/>
      <c r="J2208"/>
      <c r="K2208"/>
    </row>
    <row r="2209" spans="1:11" ht="15">
      <c r="A2209"/>
      <c r="B2209"/>
      <c r="C2209"/>
      <c r="D2209"/>
      <c r="E2209"/>
      <c r="F2209"/>
      <c r="G2209"/>
      <c r="H2209"/>
      <c r="I2209"/>
      <c r="J2209"/>
      <c r="K2209"/>
    </row>
    <row r="2210" spans="1:11" ht="15">
      <c r="A2210"/>
      <c r="B2210"/>
      <c r="C2210"/>
      <c r="D2210"/>
      <c r="E2210"/>
      <c r="F2210"/>
      <c r="G2210"/>
      <c r="H2210"/>
      <c r="I2210"/>
      <c r="J2210"/>
      <c r="K2210"/>
    </row>
    <row r="2211" spans="1:11" ht="15">
      <c r="A2211"/>
      <c r="B2211"/>
      <c r="C2211"/>
      <c r="D2211"/>
      <c r="E2211"/>
      <c r="F2211"/>
      <c r="G2211"/>
      <c r="H2211"/>
      <c r="I2211"/>
      <c r="J2211"/>
      <c r="K2211"/>
    </row>
    <row r="2212" spans="1:11" ht="15">
      <c r="A2212"/>
      <c r="B2212"/>
      <c r="C2212"/>
      <c r="D2212"/>
      <c r="E2212"/>
      <c r="F2212"/>
      <c r="G2212"/>
      <c r="H2212"/>
      <c r="I2212"/>
      <c r="J2212"/>
      <c r="K2212"/>
    </row>
    <row r="2213" spans="1:11" ht="15">
      <c r="A2213"/>
      <c r="B2213"/>
      <c r="C2213"/>
      <c r="D2213"/>
      <c r="E2213"/>
      <c r="F2213"/>
      <c r="G2213"/>
      <c r="H2213"/>
      <c r="I2213"/>
      <c r="J2213"/>
      <c r="K2213"/>
    </row>
    <row r="2214" spans="1:11" ht="15">
      <c r="A2214"/>
      <c r="B2214"/>
      <c r="C2214"/>
      <c r="D2214"/>
      <c r="E2214"/>
      <c r="F2214"/>
      <c r="G2214"/>
      <c r="H2214"/>
      <c r="I2214"/>
      <c r="J2214"/>
      <c r="K2214"/>
    </row>
    <row r="2215" spans="1:11" ht="15">
      <c r="A2215"/>
      <c r="B2215"/>
      <c r="C2215"/>
      <c r="D2215"/>
      <c r="E2215"/>
      <c r="F2215"/>
      <c r="G2215"/>
      <c r="H2215"/>
      <c r="I2215"/>
      <c r="J2215"/>
      <c r="K2215"/>
    </row>
    <row r="2216" spans="1:11" ht="15">
      <c r="A2216"/>
      <c r="B2216"/>
      <c r="C2216"/>
      <c r="D2216"/>
      <c r="E2216"/>
      <c r="F2216"/>
      <c r="G2216"/>
      <c r="H2216"/>
      <c r="I2216"/>
      <c r="J2216"/>
      <c r="K2216"/>
    </row>
    <row r="2217" spans="1:11" ht="15">
      <c r="A2217"/>
      <c r="B2217"/>
      <c r="C2217"/>
      <c r="D2217"/>
      <c r="E2217"/>
      <c r="F2217"/>
      <c r="G2217"/>
      <c r="H2217"/>
      <c r="I2217"/>
      <c r="J2217"/>
      <c r="K2217"/>
    </row>
    <row r="2218" spans="1:11" ht="15">
      <c r="A2218"/>
      <c r="B2218"/>
      <c r="C2218"/>
      <c r="D2218"/>
      <c r="E2218"/>
      <c r="F2218"/>
      <c r="G2218"/>
      <c r="H2218"/>
      <c r="I2218"/>
      <c r="J2218"/>
      <c r="K2218"/>
    </row>
    <row r="2219" spans="1:11" ht="15">
      <c r="A2219"/>
      <c r="B2219"/>
      <c r="C2219"/>
      <c r="D2219"/>
      <c r="E2219"/>
      <c r="F2219"/>
      <c r="G2219"/>
      <c r="H2219"/>
      <c r="I2219"/>
      <c r="J2219"/>
      <c r="K2219"/>
    </row>
    <row r="2220" spans="1:11" ht="15">
      <c r="A2220"/>
      <c r="B2220"/>
      <c r="C2220"/>
      <c r="D2220"/>
      <c r="E2220"/>
      <c r="F2220"/>
      <c r="G2220"/>
      <c r="H2220"/>
      <c r="I2220"/>
      <c r="J2220"/>
      <c r="K2220"/>
    </row>
    <row r="2221" spans="1:11" ht="15">
      <c r="A2221"/>
      <c r="B2221"/>
      <c r="C2221"/>
      <c r="D2221"/>
      <c r="E2221"/>
      <c r="F2221"/>
      <c r="G2221"/>
      <c r="H2221"/>
      <c r="I2221"/>
      <c r="J2221"/>
      <c r="K2221"/>
    </row>
    <row r="2222" spans="1:11" ht="15">
      <c r="A2222"/>
      <c r="B2222"/>
      <c r="C2222"/>
      <c r="D2222"/>
      <c r="E2222"/>
      <c r="F2222"/>
      <c r="G2222"/>
      <c r="H2222"/>
      <c r="I2222"/>
      <c r="J2222"/>
      <c r="K2222"/>
    </row>
    <row r="2223" spans="1:11" ht="15">
      <c r="A2223"/>
      <c r="B2223"/>
      <c r="C2223"/>
      <c r="D2223"/>
      <c r="E2223"/>
      <c r="F2223"/>
      <c r="G2223"/>
      <c r="H2223"/>
      <c r="I2223"/>
      <c r="J2223"/>
      <c r="K2223"/>
    </row>
    <row r="2224" spans="1:11" ht="15">
      <c r="A2224"/>
      <c r="B2224"/>
      <c r="C2224"/>
      <c r="D2224"/>
      <c r="E2224"/>
      <c r="F2224"/>
      <c r="G2224"/>
      <c r="H2224"/>
      <c r="I2224"/>
      <c r="J2224"/>
      <c r="K2224"/>
    </row>
    <row r="2225" spans="1:11" ht="15">
      <c r="A2225"/>
      <c r="B2225"/>
      <c r="C2225"/>
      <c r="D2225"/>
      <c r="E2225"/>
      <c r="F2225"/>
      <c r="G2225"/>
      <c r="H2225"/>
      <c r="I2225"/>
      <c r="J2225"/>
      <c r="K2225"/>
    </row>
    <row r="2226" spans="1:11" ht="15">
      <c r="A2226"/>
      <c r="B2226"/>
      <c r="C2226"/>
      <c r="D2226"/>
      <c r="E2226"/>
      <c r="F2226"/>
      <c r="G2226"/>
      <c r="H2226"/>
      <c r="I2226"/>
      <c r="J2226"/>
      <c r="K2226"/>
    </row>
    <row r="2227" spans="1:11" ht="15">
      <c r="A2227"/>
      <c r="B2227"/>
      <c r="C2227"/>
      <c r="D2227"/>
      <c r="E2227"/>
      <c r="F2227"/>
      <c r="G2227"/>
      <c r="H2227"/>
      <c r="I2227"/>
      <c r="J2227"/>
      <c r="K2227"/>
    </row>
    <row r="2228" spans="1:11" ht="15">
      <c r="A2228"/>
      <c r="B2228"/>
      <c r="C2228"/>
      <c r="D2228"/>
      <c r="E2228"/>
      <c r="F2228"/>
      <c r="G2228"/>
      <c r="H2228"/>
      <c r="I2228"/>
      <c r="J2228"/>
      <c r="K2228"/>
    </row>
    <row r="2229" spans="1:11" ht="15">
      <c r="A2229"/>
      <c r="B2229"/>
      <c r="C2229"/>
      <c r="D2229"/>
      <c r="E2229"/>
      <c r="F2229"/>
      <c r="G2229"/>
      <c r="H2229"/>
      <c r="I2229"/>
      <c r="J2229"/>
      <c r="K2229"/>
    </row>
    <row r="2230" spans="1:11" ht="15">
      <c r="A2230"/>
      <c r="B2230"/>
      <c r="C2230"/>
      <c r="D2230"/>
      <c r="E2230"/>
      <c r="F2230"/>
      <c r="G2230"/>
      <c r="H2230"/>
      <c r="I2230"/>
      <c r="J2230"/>
      <c r="K2230"/>
    </row>
    <row r="2231" spans="1:11" ht="15">
      <c r="A2231"/>
      <c r="B2231"/>
      <c r="C2231"/>
      <c r="D2231"/>
      <c r="E2231"/>
      <c r="F2231"/>
      <c r="G2231"/>
      <c r="H2231"/>
      <c r="I2231"/>
      <c r="J2231"/>
      <c r="K2231"/>
    </row>
    <row r="2232" spans="1:11" ht="15">
      <c r="A2232"/>
      <c r="B2232"/>
      <c r="C2232"/>
      <c r="D2232"/>
      <c r="E2232"/>
      <c r="F2232"/>
      <c r="G2232"/>
      <c r="H2232"/>
      <c r="I2232"/>
      <c r="J2232"/>
      <c r="K2232"/>
    </row>
    <row r="2233" spans="1:11" ht="15">
      <c r="A2233"/>
      <c r="B2233"/>
      <c r="C2233"/>
      <c r="D2233"/>
      <c r="E2233"/>
      <c r="F2233"/>
      <c r="G2233"/>
      <c r="H2233"/>
      <c r="I2233"/>
      <c r="J2233"/>
      <c r="K2233"/>
    </row>
    <row r="2234" spans="1:11" ht="15">
      <c r="A2234"/>
      <c r="B2234"/>
      <c r="C2234"/>
      <c r="D2234"/>
      <c r="E2234"/>
      <c r="F2234"/>
      <c r="G2234"/>
      <c r="H2234"/>
      <c r="I2234"/>
      <c r="J2234"/>
      <c r="K2234"/>
    </row>
    <row r="2235" spans="1:11" ht="15">
      <c r="A2235"/>
      <c r="B2235"/>
      <c r="C2235"/>
      <c r="D2235"/>
      <c r="E2235"/>
      <c r="F2235"/>
      <c r="G2235"/>
      <c r="H2235"/>
      <c r="I2235"/>
      <c r="J2235"/>
      <c r="K2235"/>
    </row>
    <row r="2236" spans="1:11" ht="15">
      <c r="A2236"/>
      <c r="B2236"/>
      <c r="C2236"/>
      <c r="D2236"/>
      <c r="E2236"/>
      <c r="F2236"/>
      <c r="G2236"/>
      <c r="H2236"/>
      <c r="I2236"/>
      <c r="J2236"/>
      <c r="K2236"/>
    </row>
    <row r="2237" spans="1:11" ht="15">
      <c r="A2237"/>
      <c r="B2237"/>
      <c r="C2237"/>
      <c r="D2237"/>
      <c r="E2237"/>
      <c r="F2237"/>
      <c r="G2237"/>
      <c r="H2237"/>
      <c r="I2237"/>
      <c r="J2237"/>
      <c r="K2237"/>
    </row>
    <row r="2238" spans="1:11" ht="15">
      <c r="A2238"/>
      <c r="B2238"/>
      <c r="C2238"/>
      <c r="D2238"/>
      <c r="E2238"/>
      <c r="F2238"/>
      <c r="G2238"/>
      <c r="H2238"/>
      <c r="I2238"/>
      <c r="J2238"/>
      <c r="K2238"/>
    </row>
    <row r="2239" spans="1:11" ht="15">
      <c r="A2239"/>
      <c r="B2239"/>
      <c r="C2239"/>
      <c r="D2239"/>
      <c r="E2239"/>
      <c r="F2239"/>
      <c r="G2239"/>
      <c r="H2239"/>
      <c r="I2239"/>
      <c r="J2239"/>
      <c r="K2239"/>
    </row>
    <row r="2240" spans="1:11" ht="15">
      <c r="A2240"/>
      <c r="B2240"/>
      <c r="C2240"/>
      <c r="D2240"/>
      <c r="E2240"/>
      <c r="F2240"/>
      <c r="G2240"/>
      <c r="H2240"/>
      <c r="I2240"/>
      <c r="J2240"/>
      <c r="K2240"/>
    </row>
    <row r="2241" spans="1:11" ht="15">
      <c r="A2241"/>
      <c r="B2241"/>
      <c r="C2241"/>
      <c r="D2241"/>
      <c r="E2241"/>
      <c r="F2241"/>
      <c r="G2241"/>
      <c r="H2241"/>
      <c r="I2241"/>
      <c r="J2241"/>
      <c r="K2241"/>
    </row>
    <row r="2242" spans="1:11" ht="15">
      <c r="A2242"/>
      <c r="B2242"/>
      <c r="C2242"/>
      <c r="D2242"/>
      <c r="E2242"/>
      <c r="F2242"/>
      <c r="G2242"/>
      <c r="H2242"/>
      <c r="I2242"/>
      <c r="J2242"/>
      <c r="K2242"/>
    </row>
    <row r="2243" spans="1:11" ht="15">
      <c r="A2243"/>
      <c r="B2243"/>
      <c r="C2243"/>
      <c r="D2243"/>
      <c r="E2243"/>
      <c r="F2243"/>
      <c r="G2243"/>
      <c r="H2243"/>
      <c r="I2243"/>
      <c r="J2243"/>
      <c r="K2243"/>
    </row>
    <row r="2244" spans="1:11" ht="15">
      <c r="A2244"/>
      <c r="B2244"/>
      <c r="C2244"/>
      <c r="D2244"/>
      <c r="E2244"/>
      <c r="F2244"/>
      <c r="G2244"/>
      <c r="H2244"/>
      <c r="I2244"/>
      <c r="J2244"/>
      <c r="K2244"/>
    </row>
    <row r="2245" spans="1:11" ht="15">
      <c r="A2245"/>
      <c r="B2245"/>
      <c r="C2245"/>
      <c r="D2245"/>
      <c r="E2245"/>
      <c r="F2245"/>
      <c r="G2245"/>
      <c r="H2245"/>
      <c r="I2245"/>
      <c r="J2245"/>
      <c r="K2245"/>
    </row>
    <row r="2246" spans="1:11" ht="15">
      <c r="A2246"/>
      <c r="B2246"/>
      <c r="C2246"/>
      <c r="D2246"/>
      <c r="E2246"/>
      <c r="F2246"/>
      <c r="G2246"/>
      <c r="H2246"/>
      <c r="I2246"/>
      <c r="J2246"/>
      <c r="K2246"/>
    </row>
    <row r="2247" spans="1:11" ht="15">
      <c r="A2247"/>
      <c r="B2247"/>
      <c r="C2247"/>
      <c r="D2247"/>
      <c r="E2247"/>
      <c r="F2247"/>
      <c r="G2247"/>
      <c r="H2247"/>
      <c r="I2247"/>
      <c r="J2247"/>
      <c r="K2247"/>
    </row>
    <row r="2248" spans="1:11" ht="15">
      <c r="A2248"/>
      <c r="B2248"/>
      <c r="C2248"/>
      <c r="D2248"/>
      <c r="E2248"/>
      <c r="F2248"/>
      <c r="G2248"/>
      <c r="H2248"/>
      <c r="I2248"/>
      <c r="J2248"/>
      <c r="K2248"/>
    </row>
    <row r="2249" spans="1:11" ht="15">
      <c r="A2249"/>
      <c r="B2249"/>
      <c r="C2249"/>
      <c r="D2249"/>
      <c r="E2249"/>
      <c r="F2249"/>
      <c r="G2249"/>
      <c r="H2249"/>
      <c r="I2249"/>
      <c r="J2249"/>
      <c r="K2249"/>
    </row>
    <row r="2250" spans="1:11" ht="15">
      <c r="A2250"/>
      <c r="B2250"/>
      <c r="C2250"/>
      <c r="D2250"/>
      <c r="E2250"/>
      <c r="F2250"/>
      <c r="G2250"/>
      <c r="H2250"/>
      <c r="I2250"/>
      <c r="J2250"/>
      <c r="K2250"/>
    </row>
    <row r="2251" spans="1:11" ht="15">
      <c r="A2251"/>
      <c r="B2251"/>
      <c r="C2251"/>
      <c r="D2251"/>
      <c r="E2251"/>
      <c r="F2251"/>
      <c r="G2251"/>
      <c r="H2251"/>
      <c r="I2251"/>
      <c r="J2251"/>
      <c r="K2251"/>
    </row>
    <row r="2252" spans="1:11" ht="15">
      <c r="A2252"/>
      <c r="B2252"/>
      <c r="C2252"/>
      <c r="D2252"/>
      <c r="E2252"/>
      <c r="F2252"/>
      <c r="G2252"/>
      <c r="H2252"/>
      <c r="I2252"/>
      <c r="J2252"/>
      <c r="K2252"/>
    </row>
    <row r="2253" spans="1:11" ht="15">
      <c r="A2253"/>
      <c r="B2253"/>
      <c r="C2253"/>
      <c r="D2253"/>
      <c r="E2253"/>
      <c r="F2253"/>
      <c r="G2253"/>
      <c r="H2253"/>
      <c r="I2253"/>
      <c r="J2253"/>
      <c r="K2253"/>
    </row>
    <row r="2254" spans="1:11" ht="15">
      <c r="A2254"/>
      <c r="B2254"/>
      <c r="C2254"/>
      <c r="D2254"/>
      <c r="E2254"/>
      <c r="F2254"/>
      <c r="G2254"/>
      <c r="H2254"/>
      <c r="I2254"/>
      <c r="J2254"/>
      <c r="K2254"/>
    </row>
    <row r="2255" spans="1:11" ht="15">
      <c r="A2255"/>
      <c r="B2255"/>
      <c r="C2255"/>
      <c r="D2255"/>
      <c r="E2255"/>
      <c r="F2255"/>
      <c r="G2255"/>
      <c r="H2255"/>
      <c r="I2255"/>
      <c r="J2255"/>
      <c r="K2255"/>
    </row>
    <row r="2256" spans="1:11" ht="15">
      <c r="A2256"/>
      <c r="B2256"/>
      <c r="C2256"/>
      <c r="D2256"/>
      <c r="E2256"/>
      <c r="F2256"/>
      <c r="G2256"/>
      <c r="H2256"/>
      <c r="I2256"/>
      <c r="J2256"/>
      <c r="K2256"/>
    </row>
    <row r="2257" spans="1:11" ht="15">
      <c r="A2257"/>
      <c r="B2257"/>
      <c r="C2257"/>
      <c r="D2257"/>
      <c r="E2257"/>
      <c r="F2257"/>
      <c r="G2257"/>
      <c r="H2257"/>
      <c r="I2257"/>
      <c r="J2257"/>
      <c r="K2257"/>
    </row>
    <row r="2258" spans="1:11" ht="15">
      <c r="A2258"/>
      <c r="B2258"/>
      <c r="C2258"/>
      <c r="D2258"/>
      <c r="E2258"/>
      <c r="F2258"/>
      <c r="G2258"/>
      <c r="H2258"/>
      <c r="I2258"/>
      <c r="J2258"/>
      <c r="K2258"/>
    </row>
    <row r="2259" spans="1:11" ht="15">
      <c r="A2259"/>
      <c r="B2259"/>
      <c r="C2259"/>
      <c r="D2259"/>
      <c r="E2259"/>
      <c r="F2259"/>
      <c r="G2259"/>
      <c r="H2259"/>
      <c r="I2259"/>
      <c r="J2259"/>
      <c r="K2259"/>
    </row>
    <row r="2260" spans="1:11" ht="15">
      <c r="A2260"/>
      <c r="B2260"/>
      <c r="C2260"/>
      <c r="D2260"/>
      <c r="E2260"/>
      <c r="F2260"/>
      <c r="G2260"/>
      <c r="H2260"/>
      <c r="I2260"/>
      <c r="J2260"/>
      <c r="K2260"/>
    </row>
    <row r="2261" spans="1:11" ht="15">
      <c r="A2261"/>
      <c r="B2261"/>
      <c r="C2261"/>
      <c r="D2261"/>
      <c r="E2261"/>
      <c r="F2261"/>
      <c r="G2261"/>
      <c r="H2261"/>
      <c r="I2261"/>
      <c r="J2261"/>
      <c r="K2261"/>
    </row>
    <row r="2262" spans="1:11" ht="15">
      <c r="A2262"/>
      <c r="B2262"/>
      <c r="C2262"/>
      <c r="D2262"/>
      <c r="E2262"/>
      <c r="F2262"/>
      <c r="G2262"/>
      <c r="H2262"/>
      <c r="I2262"/>
      <c r="J2262"/>
      <c r="K2262"/>
    </row>
    <row r="2263" spans="1:11" ht="15">
      <c r="A2263"/>
      <c r="B2263"/>
      <c r="C2263"/>
      <c r="D2263"/>
      <c r="E2263"/>
      <c r="F2263"/>
      <c r="G2263"/>
      <c r="H2263"/>
      <c r="I2263"/>
      <c r="J2263"/>
      <c r="K2263"/>
    </row>
    <row r="2264" spans="1:11" ht="15">
      <c r="A2264"/>
      <c r="B2264"/>
      <c r="C2264"/>
      <c r="D2264"/>
      <c r="E2264"/>
      <c r="F2264"/>
      <c r="G2264"/>
      <c r="H2264"/>
      <c r="I2264"/>
      <c r="J2264"/>
      <c r="K2264"/>
    </row>
    <row r="2265" spans="1:11" ht="15">
      <c r="A2265"/>
      <c r="B2265"/>
      <c r="C2265"/>
      <c r="D2265"/>
      <c r="E2265"/>
      <c r="F2265"/>
      <c r="G2265"/>
      <c r="H2265"/>
      <c r="I2265"/>
      <c r="J2265"/>
      <c r="K2265"/>
    </row>
    <row r="2266" spans="1:11" ht="15">
      <c r="A2266"/>
      <c r="B2266"/>
      <c r="C2266"/>
      <c r="D2266"/>
      <c r="E2266"/>
      <c r="F2266"/>
      <c r="G2266"/>
      <c r="H2266"/>
      <c r="I2266"/>
      <c r="J2266"/>
      <c r="K2266"/>
    </row>
    <row r="2267" spans="1:11" ht="15">
      <c r="A2267"/>
      <c r="B2267"/>
      <c r="C2267"/>
      <c r="D2267"/>
      <c r="E2267"/>
      <c r="F2267"/>
      <c r="G2267"/>
      <c r="H2267"/>
      <c r="I2267"/>
      <c r="J2267"/>
      <c r="K2267"/>
    </row>
    <row r="2268" spans="1:11" ht="15">
      <c r="A2268"/>
      <c r="B2268"/>
      <c r="C2268"/>
      <c r="D2268"/>
      <c r="E2268"/>
      <c r="F2268"/>
      <c r="G2268"/>
      <c r="H2268"/>
      <c r="I2268"/>
      <c r="J2268"/>
      <c r="K2268"/>
    </row>
    <row r="2269" spans="1:11" ht="15">
      <c r="A2269"/>
      <c r="B2269"/>
      <c r="C2269"/>
      <c r="D2269"/>
      <c r="E2269"/>
      <c r="F2269"/>
      <c r="G2269"/>
      <c r="H2269"/>
      <c r="I2269"/>
      <c r="J2269"/>
      <c r="K2269"/>
    </row>
    <row r="2270" spans="1:11" ht="15">
      <c r="A2270"/>
      <c r="B2270"/>
      <c r="C2270"/>
      <c r="D2270"/>
      <c r="E2270"/>
      <c r="F2270"/>
      <c r="G2270"/>
      <c r="H2270"/>
      <c r="I2270"/>
      <c r="J2270"/>
      <c r="K2270"/>
    </row>
    <row r="2271" spans="1:11" ht="15">
      <c r="A2271"/>
      <c r="B2271"/>
      <c r="C2271"/>
      <c r="D2271"/>
      <c r="E2271"/>
      <c r="F2271"/>
      <c r="G2271"/>
      <c r="H2271"/>
      <c r="I2271"/>
      <c r="J2271"/>
      <c r="K2271"/>
    </row>
    <row r="2272" spans="1:11" ht="15">
      <c r="A2272"/>
      <c r="B2272"/>
      <c r="C2272"/>
      <c r="D2272"/>
      <c r="E2272"/>
      <c r="F2272"/>
      <c r="G2272"/>
      <c r="H2272"/>
      <c r="I2272"/>
      <c r="J2272"/>
      <c r="K2272"/>
    </row>
    <row r="2273" spans="1:11" ht="15">
      <c r="A2273"/>
      <c r="B2273"/>
      <c r="C2273"/>
      <c r="D2273"/>
      <c r="E2273"/>
      <c r="F2273"/>
      <c r="G2273"/>
      <c r="H2273"/>
      <c r="I2273"/>
      <c r="J2273"/>
      <c r="K2273"/>
    </row>
    <row r="2274" spans="1:11" ht="15">
      <c r="A2274"/>
      <c r="B2274"/>
      <c r="C2274"/>
      <c r="D2274"/>
      <c r="E2274"/>
      <c r="F2274"/>
      <c r="G2274"/>
      <c r="H2274"/>
      <c r="I2274"/>
      <c r="J2274"/>
      <c r="K2274"/>
    </row>
    <row r="2275" spans="1:11" ht="15">
      <c r="A2275"/>
      <c r="B2275"/>
      <c r="C2275"/>
      <c r="D2275"/>
      <c r="E2275"/>
      <c r="F2275"/>
      <c r="G2275"/>
      <c r="H2275"/>
      <c r="I2275"/>
      <c r="J2275"/>
      <c r="K2275"/>
    </row>
    <row r="2276" spans="1:11" ht="15">
      <c r="A2276"/>
      <c r="B2276"/>
      <c r="C2276"/>
      <c r="D2276"/>
      <c r="E2276"/>
      <c r="F2276"/>
      <c r="G2276"/>
      <c r="H2276"/>
      <c r="I2276"/>
      <c r="J2276"/>
      <c r="K2276"/>
    </row>
    <row r="2277" spans="1:11" ht="15">
      <c r="A2277"/>
      <c r="B2277"/>
      <c r="C2277"/>
      <c r="D2277"/>
      <c r="E2277"/>
      <c r="F2277"/>
      <c r="G2277"/>
      <c r="H2277"/>
      <c r="I2277"/>
      <c r="J2277"/>
      <c r="K2277"/>
    </row>
    <row r="2278" spans="1:11" ht="15">
      <c r="A2278"/>
      <c r="B2278"/>
      <c r="C2278"/>
      <c r="D2278"/>
      <c r="E2278"/>
      <c r="F2278"/>
      <c r="G2278"/>
      <c r="H2278"/>
      <c r="I2278"/>
      <c r="J2278"/>
      <c r="K2278"/>
    </row>
    <row r="2279" spans="1:11" ht="15">
      <c r="A2279"/>
      <c r="B2279"/>
      <c r="C2279"/>
      <c r="D2279"/>
      <c r="E2279"/>
      <c r="F2279"/>
      <c r="G2279"/>
      <c r="H2279"/>
      <c r="I2279"/>
      <c r="J2279"/>
      <c r="K2279"/>
    </row>
    <row r="2280" spans="1:11" ht="15">
      <c r="A2280"/>
      <c r="B2280"/>
      <c r="C2280"/>
      <c r="D2280"/>
      <c r="E2280"/>
      <c r="F2280"/>
      <c r="G2280"/>
      <c r="H2280"/>
      <c r="I2280"/>
      <c r="J2280"/>
      <c r="K2280"/>
    </row>
    <row r="2281" spans="1:11" ht="15">
      <c r="A2281"/>
      <c r="B2281"/>
      <c r="C2281"/>
      <c r="D2281"/>
      <c r="E2281"/>
      <c r="F2281"/>
      <c r="G2281"/>
      <c r="H2281"/>
      <c r="I2281"/>
      <c r="J2281"/>
      <c r="K2281"/>
    </row>
    <row r="2282" spans="1:11" ht="15">
      <c r="A2282"/>
      <c r="B2282"/>
      <c r="C2282"/>
      <c r="D2282"/>
      <c r="E2282"/>
      <c r="F2282"/>
      <c r="G2282"/>
      <c r="H2282"/>
      <c r="I2282"/>
      <c r="J2282"/>
      <c r="K2282"/>
    </row>
    <row r="2283" spans="1:11" ht="15">
      <c r="A2283"/>
      <c r="B2283"/>
      <c r="C2283"/>
      <c r="D2283"/>
      <c r="E2283"/>
      <c r="F2283"/>
      <c r="G2283"/>
      <c r="H2283"/>
      <c r="I2283"/>
      <c r="J2283"/>
      <c r="K2283"/>
    </row>
    <row r="2284" spans="1:11" ht="15">
      <c r="A2284"/>
      <c r="B2284"/>
      <c r="C2284"/>
      <c r="D2284"/>
      <c r="E2284"/>
      <c r="F2284"/>
      <c r="G2284"/>
      <c r="H2284"/>
      <c r="I2284"/>
      <c r="J2284"/>
      <c r="K2284"/>
    </row>
    <row r="2285" spans="1:11" ht="15">
      <c r="A2285"/>
      <c r="B2285"/>
      <c r="C2285"/>
      <c r="D2285"/>
      <c r="E2285"/>
      <c r="F2285"/>
      <c r="G2285"/>
      <c r="H2285"/>
      <c r="I2285"/>
      <c r="J2285"/>
      <c r="K2285"/>
    </row>
    <row r="2286" spans="1:11" ht="15">
      <c r="A2286"/>
      <c r="B2286"/>
      <c r="C2286"/>
      <c r="D2286"/>
      <c r="E2286"/>
      <c r="F2286"/>
      <c r="G2286"/>
      <c r="H2286"/>
      <c r="I2286"/>
      <c r="J2286"/>
      <c r="K2286"/>
    </row>
    <row r="2287" spans="1:11" ht="15">
      <c r="A2287"/>
      <c r="B2287"/>
      <c r="C2287"/>
      <c r="D2287"/>
      <c r="E2287"/>
      <c r="F2287"/>
      <c r="G2287"/>
      <c r="H2287"/>
      <c r="I2287"/>
      <c r="J2287"/>
      <c r="K2287"/>
    </row>
    <row r="2288" spans="1:11" ht="15">
      <c r="A2288"/>
      <c r="B2288"/>
      <c r="C2288"/>
      <c r="D2288"/>
      <c r="E2288"/>
      <c r="F2288"/>
      <c r="G2288"/>
      <c r="H2288"/>
      <c r="I2288"/>
      <c r="J2288"/>
      <c r="K2288"/>
    </row>
    <row r="2289" spans="1:11" ht="15">
      <c r="A2289"/>
      <c r="B2289"/>
      <c r="C2289"/>
      <c r="D2289"/>
      <c r="E2289"/>
      <c r="F2289"/>
      <c r="G2289"/>
      <c r="H2289"/>
      <c r="I2289"/>
      <c r="J2289"/>
      <c r="K2289"/>
    </row>
    <row r="2290" spans="1:11" ht="15">
      <c r="A2290"/>
      <c r="B2290"/>
      <c r="C2290"/>
      <c r="D2290"/>
      <c r="E2290"/>
      <c r="F2290"/>
      <c r="G2290"/>
      <c r="H2290"/>
      <c r="I2290"/>
      <c r="J2290"/>
      <c r="K2290"/>
    </row>
    <row r="2291" spans="1:11" ht="15">
      <c r="A2291"/>
      <c r="B2291"/>
      <c r="C2291"/>
      <c r="D2291"/>
      <c r="E2291"/>
      <c r="F2291"/>
      <c r="G2291"/>
      <c r="H2291"/>
      <c r="I2291"/>
      <c r="J2291"/>
      <c r="K2291"/>
    </row>
    <row r="2292" spans="1:11" ht="15">
      <c r="A2292"/>
      <c r="B2292"/>
      <c r="C2292"/>
      <c r="D2292"/>
      <c r="E2292"/>
      <c r="F2292"/>
      <c r="G2292"/>
      <c r="H2292"/>
      <c r="I2292"/>
      <c r="J2292"/>
      <c r="K2292"/>
    </row>
    <row r="2293" spans="1:11" ht="15">
      <c r="A2293"/>
      <c r="B2293"/>
      <c r="C2293"/>
      <c r="D2293"/>
      <c r="E2293"/>
      <c r="F2293"/>
      <c r="G2293"/>
      <c r="H2293"/>
      <c r="I2293"/>
      <c r="J2293"/>
      <c r="K2293"/>
    </row>
    <row r="2294" spans="1:11" ht="15">
      <c r="A2294"/>
      <c r="B2294"/>
      <c r="C2294"/>
      <c r="D2294"/>
      <c r="E2294"/>
      <c r="F2294"/>
      <c r="G2294"/>
      <c r="H2294"/>
      <c r="I2294"/>
      <c r="J2294"/>
      <c r="K2294"/>
    </row>
    <row r="2295" spans="1:11" ht="15">
      <c r="A2295"/>
      <c r="B2295"/>
      <c r="C2295"/>
      <c r="D2295"/>
      <c r="E2295"/>
      <c r="F2295"/>
      <c r="G2295"/>
      <c r="H2295"/>
      <c r="I2295"/>
      <c r="J2295"/>
      <c r="K2295"/>
    </row>
    <row r="2296" spans="1:11" ht="15">
      <c r="A2296"/>
      <c r="B2296"/>
      <c r="C2296"/>
      <c r="D2296"/>
      <c r="E2296"/>
      <c r="F2296"/>
      <c r="G2296"/>
      <c r="H2296"/>
      <c r="I2296"/>
      <c r="J2296"/>
      <c r="K2296"/>
    </row>
    <row r="2297" spans="1:11" ht="15">
      <c r="A2297"/>
      <c r="B2297"/>
      <c r="C2297"/>
      <c r="D2297"/>
      <c r="E2297"/>
      <c r="F2297"/>
      <c r="G2297"/>
      <c r="H2297"/>
      <c r="I2297"/>
      <c r="J2297"/>
      <c r="K2297"/>
    </row>
    <row r="2298" spans="1:11" ht="15">
      <c r="A2298"/>
      <c r="B2298"/>
      <c r="C2298"/>
      <c r="D2298"/>
      <c r="E2298"/>
      <c r="F2298"/>
      <c r="G2298"/>
      <c r="H2298"/>
      <c r="I2298"/>
      <c r="J2298"/>
      <c r="K2298"/>
    </row>
    <row r="2299" spans="1:11" ht="15">
      <c r="A2299"/>
      <c r="B2299"/>
      <c r="C2299"/>
      <c r="D2299"/>
      <c r="E2299"/>
      <c r="F2299"/>
      <c r="G2299"/>
      <c r="H2299"/>
      <c r="I2299"/>
      <c r="J2299"/>
      <c r="K2299"/>
    </row>
    <row r="2300" spans="1:11" ht="15">
      <c r="A2300"/>
      <c r="B2300"/>
      <c r="C2300"/>
      <c r="D2300"/>
      <c r="E2300"/>
      <c r="F2300"/>
      <c r="G2300"/>
      <c r="H2300"/>
      <c r="I2300"/>
      <c r="J2300"/>
      <c r="K2300"/>
    </row>
    <row r="2301" spans="1:11" ht="15">
      <c r="A2301"/>
      <c r="B2301"/>
      <c r="C2301"/>
      <c r="D2301"/>
      <c r="E2301"/>
      <c r="F2301"/>
      <c r="G2301"/>
      <c r="H2301"/>
      <c r="I2301"/>
      <c r="J2301"/>
      <c r="K2301"/>
    </row>
    <row r="2302" spans="1:11" ht="15">
      <c r="A2302"/>
      <c r="B2302"/>
      <c r="C2302"/>
      <c r="D2302"/>
      <c r="E2302"/>
      <c r="F2302"/>
      <c r="G2302"/>
      <c r="H2302"/>
      <c r="I2302"/>
      <c r="J2302"/>
      <c r="K2302"/>
    </row>
    <row r="2303" spans="1:11" ht="15">
      <c r="A2303"/>
      <c r="B2303"/>
      <c r="C2303"/>
      <c r="D2303"/>
      <c r="E2303"/>
      <c r="F2303"/>
      <c r="G2303"/>
      <c r="H2303"/>
      <c r="I2303"/>
      <c r="J2303"/>
      <c r="K2303"/>
    </row>
    <row r="2304" spans="1:11" ht="15">
      <c r="A2304"/>
      <c r="B2304"/>
      <c r="C2304"/>
      <c r="D2304"/>
      <c r="E2304"/>
      <c r="F2304"/>
      <c r="G2304"/>
      <c r="H2304"/>
      <c r="I2304"/>
      <c r="J2304"/>
      <c r="K2304"/>
    </row>
    <row r="2305" spans="1:11" ht="15">
      <c r="A2305"/>
      <c r="B2305"/>
      <c r="C2305"/>
      <c r="D2305"/>
      <c r="E2305"/>
      <c r="F2305"/>
      <c r="G2305"/>
      <c r="H2305"/>
      <c r="I2305"/>
      <c r="J2305"/>
      <c r="K2305"/>
    </row>
    <row r="2306" spans="1:11" ht="15">
      <c r="A2306"/>
      <c r="B2306"/>
      <c r="C2306"/>
      <c r="D2306"/>
      <c r="E2306"/>
      <c r="F2306"/>
      <c r="G2306"/>
      <c r="H2306"/>
      <c r="I2306"/>
      <c r="J2306"/>
      <c r="K2306"/>
    </row>
    <row r="2307" spans="1:11" ht="15">
      <c r="A2307"/>
      <c r="B2307"/>
      <c r="C2307"/>
      <c r="D2307"/>
      <c r="E2307"/>
      <c r="F2307"/>
      <c r="G2307"/>
      <c r="H2307"/>
      <c r="I2307"/>
      <c r="J2307"/>
      <c r="K2307"/>
    </row>
    <row r="2308" spans="1:11" ht="15">
      <c r="A2308"/>
      <c r="B2308"/>
      <c r="C2308"/>
      <c r="D2308"/>
      <c r="E2308"/>
      <c r="F2308"/>
      <c r="G2308"/>
      <c r="H2308"/>
      <c r="I2308"/>
      <c r="J2308"/>
      <c r="K2308"/>
    </row>
    <row r="2309" spans="1:11" ht="15">
      <c r="A2309"/>
      <c r="B2309"/>
      <c r="C2309"/>
      <c r="D2309"/>
      <c r="E2309"/>
      <c r="F2309"/>
      <c r="G2309"/>
      <c r="H2309"/>
      <c r="I2309"/>
      <c r="J2309"/>
      <c r="K2309"/>
    </row>
    <row r="2310" spans="1:11" ht="15">
      <c r="A2310"/>
      <c r="B2310"/>
      <c r="C2310"/>
      <c r="D2310"/>
      <c r="E2310"/>
      <c r="F2310"/>
      <c r="G2310"/>
      <c r="H2310"/>
      <c r="I2310"/>
      <c r="J2310"/>
      <c r="K2310"/>
    </row>
    <row r="2311" spans="1:11" ht="15">
      <c r="A2311"/>
      <c r="B2311"/>
      <c r="C2311"/>
      <c r="D2311"/>
      <c r="E2311"/>
      <c r="F2311"/>
      <c r="G2311"/>
      <c r="H2311"/>
      <c r="I2311"/>
      <c r="J2311"/>
      <c r="K2311"/>
    </row>
    <row r="2312" spans="1:11" ht="15">
      <c r="A2312"/>
      <c r="B2312"/>
      <c r="C2312"/>
      <c r="D2312"/>
      <c r="E2312"/>
      <c r="F2312"/>
      <c r="G2312"/>
      <c r="H2312"/>
      <c r="I2312"/>
      <c r="J2312"/>
      <c r="K2312"/>
    </row>
    <row r="2313" spans="1:11" ht="15">
      <c r="A2313"/>
      <c r="B2313"/>
      <c r="C2313"/>
      <c r="D2313"/>
      <c r="E2313"/>
      <c r="F2313"/>
      <c r="G2313"/>
      <c r="H2313"/>
      <c r="I2313"/>
      <c r="J2313"/>
      <c r="K2313"/>
    </row>
    <row r="2314" spans="1:11" ht="15">
      <c r="A2314"/>
      <c r="B2314"/>
      <c r="C2314"/>
      <c r="D2314"/>
      <c r="E2314"/>
      <c r="F2314"/>
      <c r="G2314"/>
      <c r="H2314"/>
      <c r="I2314"/>
      <c r="J2314"/>
      <c r="K2314"/>
    </row>
    <row r="2315" spans="1:11" ht="15">
      <c r="A2315"/>
      <c r="B2315"/>
      <c r="C2315"/>
      <c r="D2315"/>
      <c r="E2315"/>
      <c r="F2315"/>
      <c r="G2315"/>
      <c r="H2315"/>
      <c r="I2315"/>
      <c r="J2315"/>
      <c r="K2315"/>
    </row>
    <row r="2316" spans="1:11" ht="15">
      <c r="A2316"/>
      <c r="B2316"/>
      <c r="C2316"/>
      <c r="D2316"/>
      <c r="E2316"/>
      <c r="F2316"/>
      <c r="G2316"/>
      <c r="H2316"/>
      <c r="I2316"/>
      <c r="J2316"/>
      <c r="K2316"/>
    </row>
    <row r="2317" spans="1:11" ht="15">
      <c r="A2317"/>
      <c r="B2317"/>
      <c r="C2317"/>
      <c r="D2317"/>
      <c r="E2317"/>
      <c r="F2317"/>
      <c r="G2317"/>
      <c r="H2317"/>
      <c r="I2317"/>
      <c r="J2317"/>
      <c r="K2317"/>
    </row>
    <row r="2318" spans="1:11" ht="15">
      <c r="A2318"/>
      <c r="B2318"/>
      <c r="C2318"/>
      <c r="D2318"/>
      <c r="E2318"/>
      <c r="F2318"/>
      <c r="G2318"/>
      <c r="H2318"/>
      <c r="I2318"/>
      <c r="J2318"/>
      <c r="K2318"/>
    </row>
    <row r="2319" spans="1:11" ht="15">
      <c r="A2319"/>
      <c r="B2319"/>
      <c r="C2319"/>
      <c r="D2319"/>
      <c r="E2319"/>
      <c r="F2319"/>
      <c r="G2319"/>
      <c r="H2319"/>
      <c r="I2319"/>
      <c r="J2319"/>
      <c r="K2319"/>
    </row>
    <row r="2320" spans="1:11" ht="15">
      <c r="A2320"/>
      <c r="B2320"/>
      <c r="C2320"/>
      <c r="D2320"/>
      <c r="E2320"/>
      <c r="F2320"/>
      <c r="G2320"/>
      <c r="H2320"/>
      <c r="I2320"/>
      <c r="J2320"/>
      <c r="K2320"/>
    </row>
    <row r="2321" spans="1:11" ht="15">
      <c r="A2321"/>
      <c r="B2321"/>
      <c r="C2321"/>
      <c r="D2321"/>
      <c r="E2321"/>
      <c r="F2321"/>
      <c r="G2321"/>
      <c r="H2321"/>
      <c r="I2321"/>
      <c r="J2321"/>
      <c r="K2321"/>
    </row>
    <row r="2322" spans="1:11" ht="15">
      <c r="A2322"/>
      <c r="B2322"/>
      <c r="C2322"/>
      <c r="D2322"/>
      <c r="E2322"/>
      <c r="F2322"/>
      <c r="G2322"/>
      <c r="H2322"/>
      <c r="I2322"/>
      <c r="J2322"/>
      <c r="K2322"/>
    </row>
    <row r="2323" spans="1:11" ht="15">
      <c r="A2323"/>
      <c r="B2323"/>
      <c r="C2323"/>
      <c r="D2323"/>
      <c r="E2323"/>
      <c r="F2323"/>
      <c r="G2323"/>
      <c r="H2323"/>
      <c r="I2323"/>
      <c r="J2323"/>
      <c r="K2323"/>
    </row>
    <row r="2324" spans="1:11" ht="15">
      <c r="A2324"/>
      <c r="B2324"/>
      <c r="C2324"/>
      <c r="D2324"/>
      <c r="E2324"/>
      <c r="F2324"/>
      <c r="G2324"/>
      <c r="H2324"/>
      <c r="I2324"/>
      <c r="J2324"/>
      <c r="K2324"/>
    </row>
    <row r="2325" spans="1:11" ht="15">
      <c r="A2325"/>
      <c r="B2325"/>
      <c r="C2325"/>
      <c r="D2325"/>
      <c r="E2325"/>
      <c r="F2325"/>
      <c r="G2325"/>
      <c r="H2325"/>
      <c r="I2325"/>
      <c r="J2325"/>
      <c r="K2325"/>
    </row>
    <row r="2326" spans="1:11" ht="15">
      <c r="A2326"/>
      <c r="B2326"/>
      <c r="C2326"/>
      <c r="D2326"/>
      <c r="E2326"/>
      <c r="F2326"/>
      <c r="G2326"/>
      <c r="H2326"/>
      <c r="I2326"/>
      <c r="J2326"/>
      <c r="K2326"/>
    </row>
    <row r="2327" spans="1:11" ht="15">
      <c r="A2327"/>
      <c r="B2327"/>
      <c r="C2327"/>
      <c r="D2327"/>
      <c r="E2327"/>
      <c r="F2327"/>
      <c r="G2327"/>
      <c r="H2327"/>
      <c r="I2327"/>
      <c r="J2327"/>
      <c r="K2327"/>
    </row>
    <row r="2328" spans="1:11" ht="15">
      <c r="A2328"/>
      <c r="B2328"/>
      <c r="C2328"/>
      <c r="D2328"/>
      <c r="E2328"/>
      <c r="F2328"/>
      <c r="G2328"/>
      <c r="H2328"/>
      <c r="I2328"/>
      <c r="J2328"/>
      <c r="K2328"/>
    </row>
    <row r="2329" spans="1:11" ht="15">
      <c r="A2329"/>
      <c r="B2329"/>
      <c r="C2329"/>
      <c r="D2329"/>
      <c r="E2329"/>
      <c r="F2329"/>
      <c r="G2329"/>
      <c r="H2329"/>
      <c r="I2329"/>
      <c r="J2329"/>
      <c r="K2329"/>
    </row>
    <row r="2330" spans="1:11" ht="15">
      <c r="A2330"/>
      <c r="B2330"/>
      <c r="C2330"/>
      <c r="D2330"/>
      <c r="E2330"/>
      <c r="F2330"/>
      <c r="G2330"/>
      <c r="H2330"/>
      <c r="I2330"/>
      <c r="J2330"/>
      <c r="K2330"/>
    </row>
    <row r="2331" spans="1:11" ht="15">
      <c r="A2331"/>
      <c r="B2331"/>
      <c r="C2331"/>
      <c r="D2331"/>
      <c r="E2331"/>
      <c r="F2331"/>
      <c r="G2331"/>
      <c r="H2331"/>
      <c r="I2331"/>
      <c r="J2331"/>
      <c r="K2331"/>
    </row>
    <row r="2332" spans="1:11" ht="15">
      <c r="A2332"/>
      <c r="B2332"/>
      <c r="C2332"/>
      <c r="D2332"/>
      <c r="E2332"/>
      <c r="F2332"/>
      <c r="G2332"/>
      <c r="H2332"/>
      <c r="I2332"/>
      <c r="J2332"/>
      <c r="K2332"/>
    </row>
    <row r="2333" spans="1:11" ht="15">
      <c r="A2333"/>
      <c r="B2333"/>
      <c r="C2333"/>
      <c r="D2333"/>
      <c r="E2333"/>
      <c r="F2333"/>
      <c r="G2333"/>
      <c r="H2333"/>
      <c r="I2333"/>
      <c r="J2333"/>
      <c r="K2333"/>
    </row>
    <row r="2334" spans="1:11" ht="15">
      <c r="A2334"/>
      <c r="B2334"/>
      <c r="C2334"/>
      <c r="D2334"/>
      <c r="E2334"/>
      <c r="F2334"/>
      <c r="G2334"/>
      <c r="H2334"/>
      <c r="I2334"/>
      <c r="J2334"/>
      <c r="K2334"/>
    </row>
    <row r="2335" spans="1:11" ht="15">
      <c r="A2335"/>
      <c r="B2335"/>
      <c r="C2335"/>
      <c r="D2335"/>
      <c r="E2335"/>
      <c r="F2335"/>
      <c r="G2335"/>
      <c r="H2335"/>
      <c r="I2335"/>
      <c r="J2335"/>
      <c r="K2335"/>
    </row>
    <row r="2336" spans="1:11" ht="15">
      <c r="A2336"/>
      <c r="B2336"/>
      <c r="C2336"/>
      <c r="D2336"/>
      <c r="E2336"/>
      <c r="F2336"/>
      <c r="G2336"/>
      <c r="H2336"/>
      <c r="I2336"/>
      <c r="J2336"/>
      <c r="K2336"/>
    </row>
    <row r="2337" spans="1:11" ht="15">
      <c r="A2337"/>
      <c r="B2337"/>
      <c r="C2337"/>
      <c r="D2337"/>
      <c r="E2337"/>
      <c r="F2337"/>
      <c r="G2337"/>
      <c r="H2337"/>
      <c r="I2337"/>
      <c r="J2337"/>
      <c r="K2337"/>
    </row>
    <row r="2338" spans="1:11" ht="15">
      <c r="A2338"/>
      <c r="B2338"/>
      <c r="C2338"/>
      <c r="D2338"/>
      <c r="E2338"/>
      <c r="F2338"/>
      <c r="G2338"/>
      <c r="H2338"/>
      <c r="I2338"/>
      <c r="J2338"/>
      <c r="K2338"/>
    </row>
    <row r="2339" spans="1:11" ht="15">
      <c r="A2339"/>
      <c r="B2339"/>
      <c r="C2339"/>
      <c r="D2339"/>
      <c r="E2339"/>
      <c r="F2339"/>
      <c r="G2339"/>
      <c r="H2339"/>
      <c r="I2339"/>
      <c r="J2339"/>
      <c r="K2339"/>
    </row>
    <row r="2340" spans="1:11" ht="15">
      <c r="A2340"/>
      <c r="B2340"/>
      <c r="C2340"/>
      <c r="D2340"/>
      <c r="E2340"/>
      <c r="F2340"/>
      <c r="G2340"/>
      <c r="H2340"/>
      <c r="I2340"/>
      <c r="J2340"/>
      <c r="K2340"/>
    </row>
    <row r="2341" spans="1:11" ht="15">
      <c r="A2341"/>
      <c r="B2341"/>
      <c r="C2341"/>
      <c r="D2341"/>
      <c r="E2341"/>
      <c r="F2341"/>
      <c r="G2341"/>
      <c r="H2341"/>
      <c r="I2341"/>
      <c r="J2341"/>
      <c r="K2341"/>
    </row>
    <row r="2342" spans="1:11" ht="15">
      <c r="A2342"/>
      <c r="B2342"/>
      <c r="C2342"/>
      <c r="D2342"/>
      <c r="E2342"/>
      <c r="F2342"/>
      <c r="G2342"/>
      <c r="H2342"/>
      <c r="I2342"/>
      <c r="J2342"/>
      <c r="K2342"/>
    </row>
    <row r="2343" spans="1:11" ht="15">
      <c r="A2343"/>
      <c r="B2343"/>
      <c r="C2343"/>
      <c r="D2343"/>
      <c r="E2343"/>
      <c r="F2343"/>
      <c r="G2343"/>
      <c r="H2343"/>
      <c r="I2343"/>
      <c r="J2343"/>
      <c r="K2343"/>
    </row>
    <row r="2344" spans="1:11" ht="15">
      <c r="A2344"/>
      <c r="B2344"/>
      <c r="C2344"/>
      <c r="D2344"/>
      <c r="E2344"/>
      <c r="F2344"/>
      <c r="G2344"/>
      <c r="H2344"/>
      <c r="I2344"/>
      <c r="J2344"/>
      <c r="K2344"/>
    </row>
    <row r="2345" spans="1:11" ht="15">
      <c r="A2345"/>
      <c r="B2345"/>
      <c r="C2345"/>
      <c r="D2345"/>
      <c r="E2345"/>
      <c r="F2345"/>
      <c r="G2345"/>
      <c r="H2345"/>
      <c r="I2345"/>
      <c r="J2345"/>
      <c r="K2345"/>
    </row>
    <row r="2346" spans="1:11" ht="15">
      <c r="A2346"/>
      <c r="B2346"/>
      <c r="C2346"/>
      <c r="D2346"/>
      <c r="E2346"/>
      <c r="F2346"/>
      <c r="G2346"/>
      <c r="H2346"/>
      <c r="I2346"/>
      <c r="J2346"/>
      <c r="K2346"/>
    </row>
    <row r="2347" spans="1:11" ht="15">
      <c r="A2347"/>
      <c r="B2347"/>
      <c r="C2347"/>
      <c r="D2347"/>
      <c r="E2347"/>
      <c r="F2347"/>
      <c r="G2347"/>
      <c r="H2347"/>
      <c r="I2347"/>
      <c r="J2347"/>
      <c r="K2347"/>
    </row>
    <row r="2348" spans="1:11" ht="15">
      <c r="A2348"/>
      <c r="B2348"/>
      <c r="C2348"/>
      <c r="D2348"/>
      <c r="E2348"/>
      <c r="F2348"/>
      <c r="G2348"/>
      <c r="H2348"/>
      <c r="I2348"/>
      <c r="J2348"/>
      <c r="K2348"/>
    </row>
    <row r="2349" spans="1:11" ht="15">
      <c r="A2349"/>
      <c r="B2349"/>
      <c r="C2349"/>
      <c r="D2349"/>
      <c r="E2349"/>
      <c r="F2349"/>
      <c r="G2349"/>
      <c r="H2349"/>
      <c r="I2349"/>
      <c r="J2349"/>
      <c r="K2349"/>
    </row>
    <row r="2350" spans="1:11" ht="15">
      <c r="A2350"/>
      <c r="B2350"/>
      <c r="C2350"/>
      <c r="D2350"/>
      <c r="E2350"/>
      <c r="F2350"/>
      <c r="G2350"/>
      <c r="H2350"/>
      <c r="I2350"/>
      <c r="J2350"/>
      <c r="K2350"/>
    </row>
    <row r="2351" spans="1:11" ht="15">
      <c r="A2351"/>
      <c r="B2351"/>
      <c r="C2351"/>
      <c r="D2351"/>
      <c r="E2351"/>
      <c r="F2351"/>
      <c r="G2351"/>
      <c r="H2351"/>
      <c r="I2351"/>
      <c r="J2351"/>
      <c r="K2351"/>
    </row>
    <row r="2352" spans="1:11" ht="15">
      <c r="A2352"/>
      <c r="B2352"/>
      <c r="C2352"/>
      <c r="D2352"/>
      <c r="E2352"/>
      <c r="F2352"/>
      <c r="G2352"/>
      <c r="H2352"/>
      <c r="I2352"/>
      <c r="J2352"/>
      <c r="K2352"/>
    </row>
    <row r="2353" spans="1:11" ht="15">
      <c r="A2353"/>
      <c r="B2353"/>
      <c r="C2353"/>
      <c r="D2353"/>
      <c r="E2353"/>
      <c r="F2353"/>
      <c r="G2353"/>
      <c r="H2353"/>
      <c r="I2353"/>
      <c r="J2353"/>
      <c r="K2353"/>
    </row>
    <row r="2354" spans="1:11" ht="15">
      <c r="A2354"/>
      <c r="B2354"/>
      <c r="C2354"/>
      <c r="D2354"/>
      <c r="E2354"/>
      <c r="F2354"/>
      <c r="G2354"/>
      <c r="H2354"/>
      <c r="I2354"/>
      <c r="J2354"/>
      <c r="K2354"/>
    </row>
    <row r="2355" spans="1:11" ht="15">
      <c r="A2355"/>
      <c r="B2355"/>
      <c r="C2355"/>
      <c r="D2355"/>
      <c r="E2355"/>
      <c r="F2355"/>
      <c r="G2355"/>
      <c r="H2355"/>
      <c r="I2355"/>
      <c r="J2355"/>
      <c r="K2355"/>
    </row>
    <row r="2356" spans="1:11" ht="15">
      <c r="A2356"/>
      <c r="B2356"/>
      <c r="C2356"/>
      <c r="D2356"/>
      <c r="E2356"/>
      <c r="F2356"/>
      <c r="G2356"/>
      <c r="H2356"/>
      <c r="I2356"/>
      <c r="J2356"/>
      <c r="K2356"/>
    </row>
    <row r="2357" spans="1:11" ht="15">
      <c r="A2357"/>
      <c r="B2357"/>
      <c r="C2357"/>
      <c r="D2357"/>
      <c r="E2357"/>
      <c r="F2357"/>
      <c r="G2357"/>
      <c r="H2357"/>
      <c r="I2357"/>
      <c r="J2357"/>
      <c r="K2357"/>
    </row>
    <row r="2358" spans="1:11" ht="15">
      <c r="A2358"/>
      <c r="B2358"/>
      <c r="C2358"/>
      <c r="D2358"/>
      <c r="E2358"/>
      <c r="F2358"/>
      <c r="G2358"/>
      <c r="H2358"/>
      <c r="I2358"/>
      <c r="J2358"/>
      <c r="K2358"/>
    </row>
    <row r="2359" spans="1:11" ht="15">
      <c r="A2359"/>
      <c r="B2359"/>
      <c r="C2359"/>
      <c r="D2359"/>
      <c r="E2359"/>
      <c r="F2359"/>
      <c r="G2359"/>
      <c r="H2359"/>
      <c r="I2359"/>
      <c r="J2359"/>
      <c r="K2359"/>
    </row>
    <row r="2360" spans="1:11" ht="15">
      <c r="A2360"/>
      <c r="B2360"/>
      <c r="C2360"/>
      <c r="D2360"/>
      <c r="E2360"/>
      <c r="F2360"/>
      <c r="G2360"/>
      <c r="H2360"/>
      <c r="I2360"/>
      <c r="J2360"/>
      <c r="K2360"/>
    </row>
    <row r="2361" spans="1:11" ht="15">
      <c r="A2361"/>
      <c r="B2361"/>
      <c r="C2361"/>
      <c r="D2361"/>
      <c r="E2361"/>
      <c r="F2361"/>
      <c r="G2361"/>
      <c r="H2361"/>
      <c r="I2361"/>
      <c r="J2361"/>
      <c r="K2361"/>
    </row>
    <row r="2362" spans="1:11" ht="15">
      <c r="A2362"/>
      <c r="B2362"/>
      <c r="C2362"/>
      <c r="D2362"/>
      <c r="E2362"/>
      <c r="F2362"/>
      <c r="G2362"/>
      <c r="H2362"/>
      <c r="I2362"/>
      <c r="J2362"/>
      <c r="K2362"/>
    </row>
    <row r="2363" spans="1:11" ht="15">
      <c r="A2363"/>
      <c r="B2363"/>
      <c r="C2363"/>
      <c r="D2363"/>
      <c r="E2363"/>
      <c r="F2363"/>
      <c r="G2363"/>
      <c r="H2363"/>
      <c r="I2363"/>
      <c r="J2363"/>
      <c r="K2363"/>
    </row>
    <row r="2364" spans="1:11" ht="15">
      <c r="A2364"/>
      <c r="B2364"/>
      <c r="C2364"/>
      <c r="D2364"/>
      <c r="E2364"/>
      <c r="F2364"/>
      <c r="G2364"/>
      <c r="H2364"/>
      <c r="I2364"/>
      <c r="J2364"/>
      <c r="K2364"/>
    </row>
    <row r="2365" spans="1:11" ht="15">
      <c r="A2365"/>
      <c r="B2365"/>
      <c r="C2365"/>
      <c r="D2365"/>
      <c r="E2365"/>
      <c r="F2365"/>
      <c r="G2365"/>
      <c r="H2365"/>
      <c r="I2365"/>
      <c r="J2365"/>
      <c r="K2365"/>
    </row>
    <row r="2366" spans="1:11" ht="15">
      <c r="A2366"/>
      <c r="B2366"/>
      <c r="C2366"/>
      <c r="D2366"/>
      <c r="E2366"/>
      <c r="F2366"/>
      <c r="G2366"/>
      <c r="H2366"/>
      <c r="I2366"/>
      <c r="J2366"/>
      <c r="K2366"/>
    </row>
    <row r="2367" spans="1:11" ht="15">
      <c r="A2367"/>
      <c r="B2367"/>
      <c r="C2367"/>
      <c r="D2367"/>
      <c r="E2367"/>
      <c r="F2367"/>
      <c r="G2367"/>
      <c r="H2367"/>
      <c r="I2367"/>
      <c r="J2367"/>
      <c r="K2367"/>
    </row>
    <row r="2368" spans="1:11" ht="15">
      <c r="A2368"/>
      <c r="B2368"/>
      <c r="C2368"/>
      <c r="D2368"/>
      <c r="E2368"/>
      <c r="F2368"/>
      <c r="G2368"/>
      <c r="H2368"/>
      <c r="I2368"/>
      <c r="J2368"/>
      <c r="K2368"/>
    </row>
    <row r="2369" spans="1:11" ht="15">
      <c r="A2369"/>
      <c r="B2369"/>
      <c r="C2369"/>
      <c r="D2369"/>
      <c r="E2369"/>
      <c r="F2369"/>
      <c r="G2369"/>
      <c r="H2369"/>
      <c r="I2369"/>
      <c r="J2369"/>
      <c r="K2369"/>
    </row>
    <row r="2370" spans="1:11" ht="15">
      <c r="A2370"/>
      <c r="B2370"/>
      <c r="C2370"/>
      <c r="D2370"/>
      <c r="E2370"/>
      <c r="F2370"/>
      <c r="G2370"/>
      <c r="H2370"/>
      <c r="I2370"/>
      <c r="J2370"/>
      <c r="K2370"/>
    </row>
    <row r="2371" spans="1:11" ht="15">
      <c r="A2371"/>
      <c r="B2371"/>
      <c r="C2371"/>
      <c r="D2371"/>
      <c r="E2371"/>
      <c r="F2371"/>
      <c r="G2371"/>
      <c r="H2371"/>
      <c r="I2371"/>
      <c r="J2371"/>
      <c r="K2371"/>
    </row>
    <row r="2372" spans="1:11" ht="15">
      <c r="A2372"/>
      <c r="B2372"/>
      <c r="C2372"/>
      <c r="D2372"/>
      <c r="E2372"/>
      <c r="F2372"/>
      <c r="G2372"/>
      <c r="H2372"/>
      <c r="I2372"/>
      <c r="J2372"/>
      <c r="K2372"/>
    </row>
    <row r="2373" spans="1:11" ht="15">
      <c r="A2373"/>
      <c r="B2373"/>
      <c r="C2373"/>
      <c r="D2373"/>
      <c r="E2373"/>
      <c r="F2373"/>
      <c r="G2373"/>
      <c r="H2373"/>
      <c r="I2373"/>
      <c r="J2373"/>
      <c r="K2373"/>
    </row>
    <row r="2374" spans="1:11" ht="15">
      <c r="A2374"/>
      <c r="B2374"/>
      <c r="C2374"/>
      <c r="D2374"/>
      <c r="E2374"/>
      <c r="F2374"/>
      <c r="G2374"/>
      <c r="H2374"/>
      <c r="I2374"/>
      <c r="J2374"/>
      <c r="K2374"/>
    </row>
    <row r="2375" spans="1:11" ht="15">
      <c r="A2375"/>
      <c r="B2375"/>
      <c r="C2375"/>
      <c r="D2375"/>
      <c r="E2375"/>
      <c r="F2375"/>
      <c r="G2375"/>
      <c r="H2375"/>
      <c r="I2375"/>
      <c r="J2375"/>
      <c r="K2375"/>
    </row>
    <row r="2376" spans="1:11" ht="15">
      <c r="A2376"/>
      <c r="B2376"/>
      <c r="C2376"/>
      <c r="D2376"/>
      <c r="E2376"/>
      <c r="F2376"/>
      <c r="G2376"/>
      <c r="H2376"/>
      <c r="I2376"/>
      <c r="J2376"/>
      <c r="K2376"/>
    </row>
    <row r="2377" spans="1:11" ht="15">
      <c r="A2377"/>
      <c r="B2377"/>
      <c r="C2377"/>
      <c r="D2377"/>
      <c r="E2377"/>
      <c r="F2377"/>
      <c r="G2377"/>
      <c r="H2377"/>
      <c r="I2377"/>
      <c r="J2377"/>
      <c r="K2377"/>
    </row>
    <row r="2378" spans="1:11" ht="15">
      <c r="A2378"/>
      <c r="B2378"/>
      <c r="C2378"/>
      <c r="D2378"/>
      <c r="E2378"/>
      <c r="F2378"/>
      <c r="G2378"/>
      <c r="H2378"/>
      <c r="I2378"/>
      <c r="J2378"/>
      <c r="K2378"/>
    </row>
    <row r="2379" spans="1:11" ht="15">
      <c r="A2379"/>
      <c r="B2379"/>
      <c r="C2379"/>
      <c r="D2379"/>
      <c r="E2379"/>
      <c r="F2379"/>
      <c r="G2379"/>
      <c r="H2379"/>
      <c r="I2379"/>
      <c r="J2379"/>
      <c r="K2379"/>
    </row>
    <row r="2380" spans="1:11" ht="15">
      <c r="A2380"/>
      <c r="B2380"/>
      <c r="C2380"/>
      <c r="D2380"/>
      <c r="E2380"/>
      <c r="F2380"/>
      <c r="G2380"/>
      <c r="H2380"/>
      <c r="I2380"/>
      <c r="J2380"/>
      <c r="K2380"/>
    </row>
    <row r="2381" spans="1:11" ht="15">
      <c r="A2381"/>
      <c r="B2381"/>
      <c r="C2381"/>
      <c r="D2381"/>
      <c r="E2381"/>
      <c r="F2381"/>
      <c r="G2381"/>
      <c r="H2381"/>
      <c r="I2381"/>
      <c r="J2381"/>
      <c r="K2381"/>
    </row>
    <row r="2382" spans="1:11" ht="15">
      <c r="A2382"/>
      <c r="B2382"/>
      <c r="C2382"/>
      <c r="D2382"/>
      <c r="E2382"/>
      <c r="F2382"/>
      <c r="G2382"/>
      <c r="H2382"/>
      <c r="I2382"/>
      <c r="J2382"/>
      <c r="K2382"/>
    </row>
    <row r="2383" spans="1:11" ht="15">
      <c r="A2383"/>
      <c r="B2383"/>
      <c r="C2383"/>
      <c r="D2383"/>
      <c r="E2383"/>
      <c r="F2383"/>
      <c r="G2383"/>
      <c r="H2383"/>
      <c r="I2383"/>
      <c r="J2383"/>
      <c r="K2383"/>
    </row>
    <row r="2384" spans="1:11" ht="15">
      <c r="A2384"/>
      <c r="B2384"/>
      <c r="C2384"/>
      <c r="D2384"/>
      <c r="E2384"/>
      <c r="F2384"/>
      <c r="G2384"/>
      <c r="H2384"/>
      <c r="I2384"/>
      <c r="J2384"/>
      <c r="K2384"/>
    </row>
    <row r="2385" spans="1:11" ht="15">
      <c r="A2385"/>
      <c r="B2385"/>
      <c r="C2385"/>
      <c r="D2385"/>
      <c r="E2385"/>
      <c r="F2385"/>
      <c r="G2385"/>
      <c r="H2385"/>
      <c r="I2385"/>
      <c r="J2385"/>
      <c r="K2385"/>
    </row>
    <row r="2386" spans="1:11" ht="15">
      <c r="A2386"/>
      <c r="B2386"/>
      <c r="C2386"/>
      <c r="D2386"/>
      <c r="E2386"/>
      <c r="F2386"/>
      <c r="G2386"/>
      <c r="H2386"/>
      <c r="I2386"/>
      <c r="J2386"/>
      <c r="K2386"/>
    </row>
    <row r="2387" spans="1:11" ht="15">
      <c r="A2387"/>
      <c r="B2387"/>
      <c r="C2387"/>
      <c r="D2387"/>
      <c r="E2387"/>
      <c r="F2387"/>
      <c r="G2387"/>
      <c r="H2387"/>
      <c r="I2387"/>
      <c r="J2387"/>
      <c r="K2387"/>
    </row>
    <row r="2388" spans="1:11" ht="15">
      <c r="A2388"/>
      <c r="B2388"/>
      <c r="C2388"/>
      <c r="D2388"/>
      <c r="E2388"/>
      <c r="F2388"/>
      <c r="G2388"/>
      <c r="H2388"/>
      <c r="I2388"/>
      <c r="J2388"/>
      <c r="K2388"/>
    </row>
    <row r="2389" spans="1:11" ht="15">
      <c r="A2389"/>
      <c r="B2389"/>
      <c r="C2389"/>
      <c r="D2389"/>
      <c r="E2389"/>
      <c r="F2389"/>
      <c r="G2389"/>
      <c r="H2389"/>
      <c r="I2389"/>
      <c r="J2389"/>
      <c r="K2389"/>
    </row>
    <row r="2390" spans="1:11" ht="15">
      <c r="A2390"/>
      <c r="B2390"/>
      <c r="C2390"/>
      <c r="D2390"/>
      <c r="E2390"/>
      <c r="F2390"/>
      <c r="G2390"/>
      <c r="H2390"/>
      <c r="I2390"/>
      <c r="J2390"/>
      <c r="K2390"/>
    </row>
    <row r="2391" spans="1:11" ht="15">
      <c r="A2391"/>
      <c r="B2391"/>
      <c r="C2391"/>
      <c r="D2391"/>
      <c r="E2391"/>
      <c r="F2391"/>
      <c r="G2391"/>
      <c r="H2391"/>
      <c r="I2391"/>
      <c r="J2391"/>
      <c r="K2391"/>
    </row>
    <row r="2392" spans="1:11" ht="15">
      <c r="A2392"/>
      <c r="B2392"/>
      <c r="C2392"/>
      <c r="D2392"/>
      <c r="E2392"/>
      <c r="F2392"/>
      <c r="G2392"/>
      <c r="H2392"/>
      <c r="I2392"/>
      <c r="J2392"/>
      <c r="K2392"/>
    </row>
    <row r="2393" spans="1:11" ht="15">
      <c r="A2393"/>
      <c r="B2393"/>
      <c r="C2393"/>
      <c r="D2393"/>
      <c r="E2393"/>
      <c r="F2393"/>
      <c r="G2393"/>
      <c r="H2393"/>
      <c r="I2393"/>
      <c r="J2393"/>
      <c r="K2393"/>
    </row>
    <row r="2394" spans="1:11" ht="15">
      <c r="A2394"/>
      <c r="B2394"/>
      <c r="C2394"/>
      <c r="D2394"/>
      <c r="E2394"/>
      <c r="F2394"/>
      <c r="G2394"/>
      <c r="H2394"/>
      <c r="I2394"/>
      <c r="J2394"/>
      <c r="K2394"/>
    </row>
    <row r="2395" spans="1:11" ht="15">
      <c r="A2395"/>
      <c r="B2395"/>
      <c r="C2395"/>
      <c r="D2395"/>
      <c r="E2395"/>
      <c r="F2395"/>
      <c r="G2395"/>
      <c r="H2395"/>
      <c r="I2395"/>
      <c r="J2395"/>
      <c r="K2395"/>
    </row>
    <row r="2396" spans="1:11" ht="15">
      <c r="A2396"/>
      <c r="B2396"/>
      <c r="C2396"/>
      <c r="D2396"/>
      <c r="E2396"/>
      <c r="F2396"/>
      <c r="G2396"/>
      <c r="H2396"/>
      <c r="I2396"/>
      <c r="J2396"/>
      <c r="K2396"/>
    </row>
    <row r="2397" spans="1:11" ht="15">
      <c r="A2397"/>
      <c r="B2397"/>
      <c r="C2397"/>
      <c r="D2397"/>
      <c r="E2397"/>
      <c r="F2397"/>
      <c r="G2397"/>
      <c r="H2397"/>
      <c r="I2397"/>
      <c r="J2397"/>
      <c r="K2397"/>
    </row>
    <row r="2398" spans="1:11" ht="15">
      <c r="A2398"/>
      <c r="B2398"/>
      <c r="C2398"/>
      <c r="D2398"/>
      <c r="E2398"/>
      <c r="F2398"/>
      <c r="G2398"/>
      <c r="H2398"/>
      <c r="I2398"/>
      <c r="J2398"/>
      <c r="K2398"/>
    </row>
    <row r="2399" spans="1:11" ht="15">
      <c r="A2399"/>
      <c r="B2399"/>
      <c r="C2399"/>
      <c r="D2399"/>
      <c r="E2399"/>
      <c r="F2399"/>
      <c r="G2399"/>
      <c r="H2399"/>
      <c r="I2399"/>
      <c r="J2399"/>
      <c r="K2399"/>
    </row>
    <row r="2400" spans="1:11" ht="15">
      <c r="A2400"/>
      <c r="B2400"/>
      <c r="C2400"/>
      <c r="D2400"/>
      <c r="E2400"/>
      <c r="F2400"/>
      <c r="G2400"/>
      <c r="H2400"/>
      <c r="I2400"/>
      <c r="J2400"/>
      <c r="K2400"/>
    </row>
    <row r="2401" spans="1:11" ht="15">
      <c r="A2401"/>
      <c r="B2401"/>
      <c r="C2401"/>
      <c r="D2401"/>
      <c r="E2401"/>
      <c r="F2401"/>
      <c r="G2401"/>
      <c r="H2401"/>
      <c r="I2401"/>
      <c r="J2401"/>
      <c r="K2401"/>
    </row>
    <row r="2402" spans="1:11" ht="15">
      <c r="A2402"/>
      <c r="B2402"/>
      <c r="C2402"/>
      <c r="D2402"/>
      <c r="E2402"/>
      <c r="F2402"/>
      <c r="G2402"/>
      <c r="H2402"/>
      <c r="I2402"/>
      <c r="J2402"/>
      <c r="K2402"/>
    </row>
    <row r="2403" spans="1:11" ht="15">
      <c r="A2403"/>
      <c r="B2403"/>
      <c r="C2403"/>
      <c r="D2403"/>
      <c r="E2403"/>
      <c r="F2403"/>
      <c r="G2403"/>
      <c r="H2403"/>
      <c r="I2403"/>
      <c r="J2403"/>
      <c r="K2403"/>
    </row>
    <row r="2404" spans="1:11" ht="15">
      <c r="A2404"/>
      <c r="B2404"/>
      <c r="C2404"/>
      <c r="D2404"/>
      <c r="E2404"/>
      <c r="F2404"/>
      <c r="G2404"/>
      <c r="H2404"/>
      <c r="I2404"/>
      <c r="J2404"/>
      <c r="K2404"/>
    </row>
    <row r="2405" spans="1:11" ht="15">
      <c r="A2405"/>
      <c r="B2405"/>
      <c r="C2405"/>
      <c r="D2405"/>
      <c r="E2405"/>
      <c r="F2405"/>
      <c r="G2405"/>
      <c r="H2405"/>
      <c r="I2405"/>
      <c r="J2405"/>
      <c r="K2405"/>
    </row>
    <row r="2406" spans="1:11" ht="15">
      <c r="A2406"/>
      <c r="B2406"/>
      <c r="C2406"/>
      <c r="D2406"/>
      <c r="E2406"/>
      <c r="F2406"/>
      <c r="G2406"/>
      <c r="H2406"/>
      <c r="I2406"/>
      <c r="J2406"/>
      <c r="K2406"/>
    </row>
    <row r="2407" spans="1:11" ht="15">
      <c r="A2407"/>
      <c r="B2407"/>
      <c r="C2407"/>
      <c r="D2407"/>
      <c r="E2407"/>
      <c r="F2407"/>
      <c r="G2407"/>
      <c r="H2407"/>
      <c r="I2407"/>
      <c r="J2407"/>
      <c r="K2407"/>
    </row>
    <row r="2408" spans="1:11" ht="15">
      <c r="A2408"/>
      <c r="B2408"/>
      <c r="C2408"/>
      <c r="D2408"/>
      <c r="E2408"/>
      <c r="F2408"/>
      <c r="G2408"/>
      <c r="H2408"/>
      <c r="I2408"/>
      <c r="J2408"/>
      <c r="K2408"/>
    </row>
    <row r="2409" spans="1:11" ht="15">
      <c r="A2409"/>
      <c r="B2409"/>
      <c r="C2409"/>
      <c r="D2409"/>
      <c r="E2409"/>
      <c r="F2409"/>
      <c r="G2409"/>
      <c r="H2409"/>
      <c r="I2409"/>
      <c r="J2409"/>
      <c r="K2409"/>
    </row>
    <row r="2410" spans="1:11" ht="15">
      <c r="A2410"/>
      <c r="B2410"/>
      <c r="C2410"/>
      <c r="D2410"/>
      <c r="E2410"/>
      <c r="F2410"/>
      <c r="G2410"/>
      <c r="H2410"/>
      <c r="I2410"/>
      <c r="J2410"/>
      <c r="K2410"/>
    </row>
    <row r="2411" spans="1:11" ht="15">
      <c r="A2411"/>
      <c r="B2411"/>
      <c r="C2411"/>
      <c r="D2411"/>
      <c r="E2411"/>
      <c r="F2411"/>
      <c r="G2411"/>
      <c r="H2411"/>
      <c r="I2411"/>
      <c r="J2411"/>
      <c r="K2411"/>
    </row>
    <row r="2412" spans="1:11" ht="15">
      <c r="A2412"/>
      <c r="B2412"/>
      <c r="C2412"/>
      <c r="D2412"/>
      <c r="E2412"/>
      <c r="F2412"/>
      <c r="G2412"/>
      <c r="H2412"/>
      <c r="I2412"/>
      <c r="J2412"/>
      <c r="K2412"/>
    </row>
    <row r="2413" spans="1:11" ht="15">
      <c r="A2413"/>
      <c r="B2413"/>
      <c r="C2413"/>
      <c r="D2413"/>
      <c r="E2413"/>
      <c r="F2413"/>
      <c r="G2413"/>
      <c r="H2413"/>
      <c r="I2413"/>
      <c r="J2413"/>
      <c r="K2413"/>
    </row>
    <row r="2414" spans="1:11" ht="15">
      <c r="A2414"/>
      <c r="B2414"/>
      <c r="C2414"/>
      <c r="D2414"/>
      <c r="E2414"/>
      <c r="F2414"/>
      <c r="G2414"/>
      <c r="H2414"/>
      <c r="I2414"/>
      <c r="J2414"/>
      <c r="K2414"/>
    </row>
    <row r="2415" spans="1:11" ht="15">
      <c r="A2415"/>
      <c r="B2415"/>
      <c r="C2415"/>
      <c r="D2415"/>
      <c r="E2415"/>
      <c r="F2415"/>
      <c r="G2415"/>
      <c r="H2415"/>
      <c r="I2415"/>
      <c r="J2415"/>
      <c r="K2415"/>
    </row>
    <row r="2416" spans="1:11" ht="15">
      <c r="A2416"/>
      <c r="B2416"/>
      <c r="C2416"/>
      <c r="D2416"/>
      <c r="E2416"/>
      <c r="F2416"/>
      <c r="G2416"/>
      <c r="H2416"/>
      <c r="I2416"/>
      <c r="J2416"/>
      <c r="K2416"/>
    </row>
    <row r="2417" spans="1:11" ht="15">
      <c r="A2417"/>
      <c r="B2417"/>
      <c r="C2417"/>
      <c r="D2417"/>
      <c r="E2417"/>
      <c r="F2417"/>
      <c r="G2417"/>
      <c r="H2417"/>
      <c r="I2417"/>
      <c r="J2417"/>
      <c r="K2417"/>
    </row>
    <row r="2418" spans="1:11" ht="15">
      <c r="A2418"/>
      <c r="B2418"/>
      <c r="C2418"/>
      <c r="D2418"/>
      <c r="E2418"/>
      <c r="F2418"/>
      <c r="G2418"/>
      <c r="H2418"/>
      <c r="I2418"/>
      <c r="J2418"/>
      <c r="K2418"/>
    </row>
    <row r="2419" spans="1:11" ht="15">
      <c r="A2419"/>
      <c r="B2419"/>
      <c r="C2419"/>
      <c r="D2419"/>
      <c r="E2419"/>
      <c r="F2419"/>
      <c r="G2419"/>
      <c r="H2419"/>
      <c r="I2419"/>
      <c r="J2419"/>
      <c r="K2419"/>
    </row>
    <row r="2420" spans="1:11" ht="15">
      <c r="A2420"/>
      <c r="B2420"/>
      <c r="C2420"/>
      <c r="D2420"/>
      <c r="E2420"/>
      <c r="F2420"/>
      <c r="G2420"/>
      <c r="H2420"/>
      <c r="I2420"/>
      <c r="J2420"/>
      <c r="K2420"/>
    </row>
    <row r="2421" spans="1:11" ht="15">
      <c r="A2421"/>
      <c r="B2421"/>
      <c r="C2421"/>
      <c r="D2421"/>
      <c r="E2421"/>
      <c r="F2421"/>
      <c r="G2421"/>
      <c r="H2421"/>
      <c r="I2421"/>
      <c r="J2421"/>
      <c r="K2421"/>
    </row>
    <row r="2422" spans="1:11" ht="15">
      <c r="A2422"/>
      <c r="B2422"/>
      <c r="C2422"/>
      <c r="D2422"/>
      <c r="E2422"/>
      <c r="F2422"/>
      <c r="G2422"/>
      <c r="H2422"/>
      <c r="I2422"/>
      <c r="J2422"/>
      <c r="K2422"/>
    </row>
    <row r="2423" spans="1:11" ht="15">
      <c r="A2423"/>
      <c r="B2423"/>
      <c r="C2423"/>
      <c r="D2423"/>
      <c r="E2423"/>
      <c r="F2423"/>
      <c r="G2423"/>
      <c r="H2423"/>
      <c r="I2423"/>
      <c r="J2423"/>
      <c r="K2423"/>
    </row>
    <row r="2424" spans="1:11" ht="15">
      <c r="A2424"/>
      <c r="B2424"/>
      <c r="C2424"/>
      <c r="D2424"/>
      <c r="E2424"/>
      <c r="F2424"/>
      <c r="G2424"/>
      <c r="H2424"/>
      <c r="I2424"/>
      <c r="J2424"/>
      <c r="K2424"/>
    </row>
    <row r="2425" spans="1:11" ht="15">
      <c r="A2425"/>
      <c r="B2425"/>
      <c r="C2425"/>
      <c r="D2425"/>
      <c r="E2425"/>
      <c r="F2425"/>
      <c r="G2425"/>
      <c r="H2425"/>
      <c r="I2425"/>
      <c r="J2425"/>
      <c r="K2425"/>
    </row>
    <row r="2426" spans="1:11" ht="15">
      <c r="A2426"/>
      <c r="B2426"/>
      <c r="C2426"/>
      <c r="D2426"/>
      <c r="E2426"/>
      <c r="F2426"/>
      <c r="G2426"/>
      <c r="H2426"/>
      <c r="I2426"/>
      <c r="J2426"/>
      <c r="K2426"/>
    </row>
    <row r="2427" spans="1:11" ht="15">
      <c r="A2427"/>
      <c r="B2427"/>
      <c r="C2427"/>
      <c r="D2427"/>
      <c r="E2427"/>
      <c r="F2427"/>
      <c r="G2427"/>
      <c r="H2427"/>
      <c r="I2427"/>
      <c r="J2427"/>
      <c r="K2427"/>
    </row>
    <row r="2428" spans="1:11" ht="15">
      <c r="A2428"/>
      <c r="B2428"/>
      <c r="C2428"/>
      <c r="D2428"/>
      <c r="E2428"/>
      <c r="F2428"/>
      <c r="G2428"/>
      <c r="H2428"/>
      <c r="I2428"/>
      <c r="J2428"/>
      <c r="K2428"/>
    </row>
    <row r="2429" spans="1:11" ht="15">
      <c r="A2429"/>
      <c r="B2429"/>
      <c r="C2429"/>
      <c r="D2429"/>
      <c r="E2429"/>
      <c r="F2429"/>
      <c r="G2429"/>
      <c r="H2429"/>
      <c r="I2429"/>
      <c r="J2429"/>
      <c r="K2429"/>
    </row>
    <row r="2430" spans="1:11" ht="15">
      <c r="A2430"/>
      <c r="B2430"/>
      <c r="C2430"/>
      <c r="D2430"/>
      <c r="E2430"/>
      <c r="F2430"/>
      <c r="G2430"/>
      <c r="H2430"/>
      <c r="I2430"/>
      <c r="J2430"/>
      <c r="K2430"/>
    </row>
    <row r="2431" spans="1:11" ht="15">
      <c r="A2431"/>
      <c r="B2431"/>
      <c r="C2431"/>
      <c r="D2431"/>
      <c r="E2431"/>
      <c r="F2431"/>
      <c r="G2431"/>
      <c r="H2431"/>
      <c r="I2431"/>
      <c r="J2431"/>
      <c r="K2431"/>
    </row>
    <row r="2432" spans="1:11" ht="15">
      <c r="A2432"/>
      <c r="B2432"/>
      <c r="C2432"/>
      <c r="D2432"/>
      <c r="E2432"/>
      <c r="F2432"/>
      <c r="G2432"/>
      <c r="H2432"/>
      <c r="I2432"/>
      <c r="J2432"/>
      <c r="K2432"/>
    </row>
    <row r="2433" spans="1:11" ht="15">
      <c r="A2433"/>
      <c r="B2433"/>
      <c r="C2433"/>
      <c r="D2433"/>
      <c r="E2433"/>
      <c r="F2433"/>
      <c r="G2433"/>
      <c r="H2433"/>
      <c r="I2433"/>
      <c r="J2433"/>
      <c r="K2433"/>
    </row>
    <row r="2434" spans="1:11" ht="15">
      <c r="A2434"/>
      <c r="B2434"/>
      <c r="C2434"/>
      <c r="D2434"/>
      <c r="E2434"/>
      <c r="F2434"/>
      <c r="G2434"/>
      <c r="H2434"/>
      <c r="I2434"/>
      <c r="J2434"/>
      <c r="K2434"/>
    </row>
    <row r="2435" spans="1:11" ht="15">
      <c r="A2435"/>
      <c r="B2435"/>
      <c r="C2435"/>
      <c r="D2435"/>
      <c r="E2435"/>
      <c r="F2435"/>
      <c r="G2435"/>
      <c r="H2435"/>
      <c r="I2435"/>
      <c r="J2435"/>
      <c r="K2435"/>
    </row>
    <row r="2436" spans="1:11" ht="15">
      <c r="A2436"/>
      <c r="B2436"/>
      <c r="C2436"/>
      <c r="D2436"/>
      <c r="E2436"/>
      <c r="F2436"/>
      <c r="G2436"/>
      <c r="H2436"/>
      <c r="I2436"/>
      <c r="J2436"/>
      <c r="K2436"/>
    </row>
    <row r="2437" spans="1:11" ht="15">
      <c r="A2437"/>
      <c r="B2437"/>
      <c r="C2437"/>
      <c r="D2437"/>
      <c r="E2437"/>
      <c r="F2437"/>
      <c r="G2437"/>
      <c r="H2437"/>
      <c r="I2437"/>
      <c r="J2437"/>
      <c r="K2437"/>
    </row>
    <row r="2438" spans="1:11" ht="15">
      <c r="A2438"/>
      <c r="B2438"/>
      <c r="C2438"/>
      <c r="D2438"/>
      <c r="E2438"/>
      <c r="F2438"/>
      <c r="G2438"/>
      <c r="H2438"/>
      <c r="I2438"/>
      <c r="J2438"/>
      <c r="K2438"/>
    </row>
    <row r="2439" spans="1:11" ht="15">
      <c r="A2439"/>
      <c r="B2439"/>
      <c r="C2439"/>
      <c r="D2439"/>
      <c r="E2439"/>
      <c r="F2439"/>
      <c r="G2439"/>
      <c r="H2439"/>
      <c r="I2439"/>
      <c r="J2439"/>
      <c r="K2439"/>
    </row>
    <row r="2440" spans="1:11" ht="15">
      <c r="A2440"/>
      <c r="B2440"/>
      <c r="C2440"/>
      <c r="D2440"/>
      <c r="E2440"/>
      <c r="F2440"/>
      <c r="G2440"/>
      <c r="H2440"/>
      <c r="I2440"/>
      <c r="J2440"/>
      <c r="K2440"/>
    </row>
    <row r="2441" spans="1:11" ht="15">
      <c r="A2441"/>
      <c r="B2441"/>
      <c r="C2441"/>
      <c r="D2441"/>
      <c r="E2441"/>
      <c r="F2441"/>
      <c r="G2441"/>
      <c r="H2441"/>
      <c r="I2441"/>
      <c r="J2441"/>
      <c r="K2441"/>
    </row>
    <row r="2442" spans="1:11" ht="15">
      <c r="A2442"/>
      <c r="B2442"/>
      <c r="C2442"/>
      <c r="D2442"/>
      <c r="E2442"/>
      <c r="F2442"/>
      <c r="G2442"/>
      <c r="H2442"/>
      <c r="I2442"/>
      <c r="J2442"/>
      <c r="K2442"/>
    </row>
    <row r="2443" spans="1:11" ht="15">
      <c r="A2443"/>
      <c r="B2443"/>
      <c r="C2443"/>
      <c r="D2443"/>
      <c r="E2443"/>
      <c r="F2443"/>
      <c r="G2443"/>
      <c r="H2443"/>
      <c r="I2443"/>
      <c r="J2443"/>
      <c r="K2443"/>
    </row>
    <row r="2444" spans="1:11" ht="15">
      <c r="A2444"/>
      <c r="B2444"/>
      <c r="C2444"/>
      <c r="D2444"/>
      <c r="E2444"/>
      <c r="F2444"/>
      <c r="G2444"/>
      <c r="H2444"/>
      <c r="I2444"/>
      <c r="J2444"/>
      <c r="K2444"/>
    </row>
    <row r="2445" spans="1:11" ht="15">
      <c r="A2445"/>
      <c r="B2445"/>
      <c r="C2445"/>
      <c r="D2445"/>
      <c r="E2445"/>
      <c r="F2445"/>
      <c r="G2445"/>
      <c r="H2445"/>
      <c r="I2445"/>
      <c r="J2445"/>
      <c r="K2445"/>
    </row>
    <row r="2446" spans="1:11" ht="15">
      <c r="A2446"/>
      <c r="B2446"/>
      <c r="C2446"/>
      <c r="D2446"/>
      <c r="E2446"/>
      <c r="F2446"/>
      <c r="G2446"/>
      <c r="H2446"/>
      <c r="I2446"/>
      <c r="J2446"/>
      <c r="K2446"/>
    </row>
    <row r="2447" spans="1:11" ht="15">
      <c r="A2447"/>
      <c r="B2447"/>
      <c r="C2447"/>
      <c r="D2447"/>
      <c r="E2447"/>
      <c r="F2447"/>
      <c r="G2447"/>
      <c r="H2447"/>
      <c r="I2447"/>
      <c r="J2447"/>
      <c r="K2447"/>
    </row>
    <row r="2448" spans="1:11" ht="15">
      <c r="A2448"/>
      <c r="B2448"/>
      <c r="C2448"/>
      <c r="D2448"/>
      <c r="E2448"/>
      <c r="F2448"/>
      <c r="G2448"/>
      <c r="H2448"/>
      <c r="I2448"/>
      <c r="J2448"/>
      <c r="K2448"/>
    </row>
    <row r="2449" spans="1:11" ht="15">
      <c r="A2449"/>
      <c r="B2449"/>
      <c r="C2449"/>
      <c r="D2449"/>
      <c r="E2449"/>
      <c r="F2449"/>
      <c r="G2449"/>
      <c r="H2449"/>
      <c r="I2449"/>
      <c r="J2449"/>
      <c r="K2449"/>
    </row>
    <row r="2450" spans="1:11" ht="15">
      <c r="A2450"/>
      <c r="B2450"/>
      <c r="C2450"/>
      <c r="D2450"/>
      <c r="E2450"/>
      <c r="F2450"/>
      <c r="G2450"/>
      <c r="H2450"/>
      <c r="I2450"/>
      <c r="J2450"/>
      <c r="K2450"/>
    </row>
    <row r="2451" spans="1:11" ht="15">
      <c r="A2451"/>
      <c r="B2451"/>
      <c r="C2451"/>
      <c r="D2451"/>
      <c r="E2451"/>
      <c r="F2451"/>
      <c r="G2451"/>
      <c r="H2451"/>
      <c r="I2451"/>
      <c r="J2451"/>
      <c r="K2451"/>
    </row>
    <row r="2452" spans="1:11" ht="15">
      <c r="A2452"/>
      <c r="B2452"/>
      <c r="C2452"/>
      <c r="D2452"/>
      <c r="E2452"/>
      <c r="F2452"/>
      <c r="G2452"/>
      <c r="H2452"/>
      <c r="I2452"/>
      <c r="J2452"/>
      <c r="K2452"/>
    </row>
    <row r="2453" spans="1:11" ht="15">
      <c r="A2453"/>
      <c r="B2453"/>
      <c r="C2453"/>
      <c r="D2453"/>
      <c r="E2453"/>
      <c r="F2453"/>
      <c r="G2453"/>
      <c r="H2453"/>
      <c r="I2453"/>
      <c r="J2453"/>
      <c r="K2453"/>
    </row>
    <row r="2454" spans="1:11" ht="15">
      <c r="A2454"/>
      <c r="B2454"/>
      <c r="C2454"/>
      <c r="D2454"/>
      <c r="E2454"/>
      <c r="F2454"/>
      <c r="G2454"/>
      <c r="H2454"/>
      <c r="I2454"/>
      <c r="J2454"/>
      <c r="K2454"/>
    </row>
    <row r="2455" spans="1:11" ht="15">
      <c r="A2455"/>
      <c r="B2455"/>
      <c r="C2455"/>
      <c r="D2455"/>
      <c r="E2455"/>
      <c r="F2455"/>
      <c r="G2455"/>
      <c r="H2455"/>
      <c r="I2455"/>
      <c r="J2455"/>
      <c r="K2455"/>
    </row>
    <row r="2456" spans="1:11" ht="15">
      <c r="A2456"/>
      <c r="B2456"/>
      <c r="C2456"/>
      <c r="D2456"/>
      <c r="E2456"/>
      <c r="F2456"/>
      <c r="G2456"/>
      <c r="H2456"/>
      <c r="I2456"/>
      <c r="J2456"/>
      <c r="K2456"/>
    </row>
    <row r="2457" spans="1:11" ht="15">
      <c r="A2457"/>
      <c r="B2457"/>
      <c r="C2457"/>
      <c r="D2457"/>
      <c r="E2457"/>
      <c r="F2457"/>
      <c r="G2457"/>
      <c r="H2457"/>
      <c r="I2457"/>
      <c r="J2457"/>
      <c r="K2457"/>
    </row>
    <row r="2458" spans="1:11" ht="15">
      <c r="A2458"/>
      <c r="B2458"/>
      <c r="C2458"/>
      <c r="D2458"/>
      <c r="E2458"/>
      <c r="F2458"/>
      <c r="G2458"/>
      <c r="H2458"/>
      <c r="I2458"/>
      <c r="J2458"/>
      <c r="K2458"/>
    </row>
    <row r="2459" spans="1:11" ht="15">
      <c r="A2459"/>
      <c r="B2459"/>
      <c r="C2459"/>
      <c r="D2459"/>
      <c r="E2459"/>
      <c r="F2459"/>
      <c r="G2459"/>
      <c r="H2459"/>
      <c r="I2459"/>
      <c r="J2459"/>
      <c r="K2459"/>
    </row>
    <row r="2460" spans="1:11" ht="15">
      <c r="A2460"/>
      <c r="B2460"/>
      <c r="C2460"/>
      <c r="D2460"/>
      <c r="E2460"/>
      <c r="F2460"/>
      <c r="G2460"/>
      <c r="H2460"/>
      <c r="I2460"/>
      <c r="J2460"/>
      <c r="K2460"/>
    </row>
    <row r="2461" spans="1:11" ht="15">
      <c r="A2461"/>
      <c r="B2461"/>
      <c r="C2461"/>
      <c r="D2461"/>
      <c r="E2461"/>
      <c r="F2461"/>
      <c r="G2461"/>
      <c r="H2461"/>
      <c r="I2461"/>
      <c r="J2461"/>
      <c r="K2461"/>
    </row>
    <row r="2462" spans="1:11" ht="15">
      <c r="A2462"/>
      <c r="B2462"/>
      <c r="C2462"/>
      <c r="D2462"/>
      <c r="E2462"/>
      <c r="F2462"/>
      <c r="G2462"/>
      <c r="H2462"/>
      <c r="I2462"/>
      <c r="J2462"/>
      <c r="K2462"/>
    </row>
    <row r="2463" spans="1:11" ht="15">
      <c r="A2463"/>
      <c r="B2463"/>
      <c r="C2463"/>
      <c r="D2463"/>
      <c r="E2463"/>
      <c r="F2463"/>
      <c r="G2463"/>
      <c r="H2463"/>
      <c r="I2463"/>
      <c r="J2463"/>
      <c r="K2463"/>
    </row>
    <row r="2464" spans="1:11" ht="15">
      <c r="A2464"/>
      <c r="B2464"/>
      <c r="C2464"/>
      <c r="D2464"/>
      <c r="E2464"/>
      <c r="F2464"/>
      <c r="G2464"/>
      <c r="H2464"/>
      <c r="I2464"/>
      <c r="J2464"/>
      <c r="K2464"/>
    </row>
    <row r="2465" spans="1:11" ht="15">
      <c r="A2465"/>
      <c r="B2465"/>
      <c r="C2465"/>
      <c r="D2465"/>
      <c r="E2465"/>
      <c r="F2465"/>
      <c r="G2465"/>
      <c r="H2465"/>
      <c r="I2465"/>
      <c r="J2465"/>
      <c r="K2465"/>
    </row>
    <row r="2466" spans="1:11" ht="15">
      <c r="A2466"/>
      <c r="B2466"/>
      <c r="C2466"/>
      <c r="D2466"/>
      <c r="E2466"/>
      <c r="F2466"/>
      <c r="G2466"/>
      <c r="H2466"/>
      <c r="I2466"/>
      <c r="J2466"/>
      <c r="K2466"/>
    </row>
    <row r="2467" spans="1:11" ht="15">
      <c r="A2467"/>
      <c r="B2467"/>
      <c r="C2467"/>
      <c r="D2467"/>
      <c r="E2467"/>
      <c r="F2467"/>
      <c r="G2467"/>
      <c r="H2467"/>
      <c r="I2467"/>
      <c r="J2467"/>
      <c r="K2467"/>
    </row>
    <row r="2468" spans="1:11" ht="15">
      <c r="A2468"/>
      <c r="B2468"/>
      <c r="C2468"/>
      <c r="D2468"/>
      <c r="E2468"/>
      <c r="F2468"/>
      <c r="G2468"/>
      <c r="H2468"/>
      <c r="I2468"/>
      <c r="J2468"/>
      <c r="K2468"/>
    </row>
    <row r="2469" spans="1:11" ht="15">
      <c r="A2469"/>
      <c r="B2469"/>
      <c r="C2469"/>
      <c r="D2469"/>
      <c r="E2469"/>
      <c r="F2469"/>
      <c r="G2469"/>
      <c r="H2469"/>
      <c r="I2469"/>
      <c r="J2469"/>
      <c r="K2469"/>
    </row>
    <row r="2470" spans="1:11" ht="15">
      <c r="A2470"/>
      <c r="B2470"/>
      <c r="C2470"/>
      <c r="D2470"/>
      <c r="E2470"/>
      <c r="F2470"/>
      <c r="G2470"/>
      <c r="H2470"/>
      <c r="I2470"/>
      <c r="J2470"/>
      <c r="K2470"/>
    </row>
    <row r="2471" spans="1:11" ht="15">
      <c r="A2471"/>
      <c r="B2471"/>
      <c r="C2471"/>
      <c r="D2471"/>
      <c r="E2471"/>
      <c r="F2471"/>
      <c r="G2471"/>
      <c r="H2471"/>
      <c r="I2471"/>
      <c r="J2471"/>
      <c r="K2471"/>
    </row>
    <row r="2472" spans="1:11" ht="15">
      <c r="A2472"/>
      <c r="B2472"/>
      <c r="C2472"/>
      <c r="D2472"/>
      <c r="E2472"/>
      <c r="F2472"/>
      <c r="G2472"/>
      <c r="H2472"/>
      <c r="I2472"/>
      <c r="J2472"/>
      <c r="K2472"/>
    </row>
    <row r="2473" spans="1:11" ht="15">
      <c r="A2473"/>
      <c r="B2473"/>
      <c r="C2473"/>
      <c r="D2473"/>
      <c r="E2473"/>
      <c r="F2473"/>
      <c r="G2473"/>
      <c r="H2473"/>
      <c r="I2473"/>
      <c r="J2473"/>
      <c r="K2473"/>
    </row>
    <row r="2474" spans="1:11" ht="15">
      <c r="A2474"/>
      <c r="B2474"/>
      <c r="C2474"/>
      <c r="D2474"/>
      <c r="E2474"/>
      <c r="F2474"/>
      <c r="G2474"/>
      <c r="H2474"/>
      <c r="I2474"/>
      <c r="J2474"/>
      <c r="K2474"/>
    </row>
    <row r="2475" spans="1:11" ht="15">
      <c r="A2475"/>
      <c r="B2475"/>
      <c r="C2475"/>
      <c r="D2475"/>
      <c r="E2475"/>
      <c r="F2475"/>
      <c r="G2475"/>
      <c r="H2475"/>
      <c r="I2475"/>
      <c r="J2475"/>
      <c r="K2475"/>
    </row>
    <row r="2476" spans="1:11" ht="15">
      <c r="A2476"/>
      <c r="B2476"/>
      <c r="C2476"/>
      <c r="D2476"/>
      <c r="E2476"/>
      <c r="F2476"/>
      <c r="G2476"/>
      <c r="H2476"/>
      <c r="I2476"/>
      <c r="J2476"/>
      <c r="K2476"/>
    </row>
    <row r="2477" spans="1:11" ht="15">
      <c r="A2477"/>
      <c r="B2477"/>
      <c r="C2477"/>
      <c r="D2477"/>
      <c r="E2477"/>
      <c r="F2477"/>
      <c r="G2477"/>
      <c r="H2477"/>
      <c r="I2477"/>
      <c r="J2477"/>
      <c r="K2477"/>
    </row>
    <row r="2478" spans="1:11" ht="15">
      <c r="A2478"/>
      <c r="B2478"/>
      <c r="C2478"/>
      <c r="D2478"/>
      <c r="E2478"/>
      <c r="F2478"/>
      <c r="G2478"/>
      <c r="H2478"/>
      <c r="I2478"/>
      <c r="J2478"/>
      <c r="K2478"/>
    </row>
    <row r="2479" spans="1:11" ht="15">
      <c r="A2479"/>
      <c r="B2479"/>
      <c r="C2479"/>
      <c r="D2479"/>
      <c r="E2479"/>
      <c r="F2479"/>
      <c r="G2479"/>
      <c r="H2479"/>
      <c r="I2479"/>
      <c r="J2479"/>
      <c r="K2479"/>
    </row>
    <row r="2480" spans="1:11" ht="15">
      <c r="A2480"/>
      <c r="B2480"/>
      <c r="C2480"/>
      <c r="D2480"/>
      <c r="E2480"/>
      <c r="F2480"/>
      <c r="G2480"/>
      <c r="H2480"/>
      <c r="I2480"/>
      <c r="J2480"/>
      <c r="K2480"/>
    </row>
    <row r="2481" spans="1:11" ht="15">
      <c r="A2481"/>
      <c r="B2481"/>
      <c r="C2481"/>
      <c r="D2481"/>
      <c r="E2481"/>
      <c r="F2481"/>
      <c r="G2481"/>
      <c r="H2481"/>
      <c r="I2481"/>
      <c r="J2481"/>
      <c r="K2481"/>
    </row>
    <row r="2482" spans="1:11" ht="15">
      <c r="A2482"/>
      <c r="B2482"/>
      <c r="C2482"/>
      <c r="D2482"/>
      <c r="E2482"/>
      <c r="F2482"/>
      <c r="G2482"/>
      <c r="H2482"/>
      <c r="I2482"/>
      <c r="J2482"/>
      <c r="K2482"/>
    </row>
    <row r="2483" spans="1:11" ht="15">
      <c r="A2483"/>
      <c r="B2483"/>
      <c r="C2483"/>
      <c r="D2483"/>
      <c r="E2483"/>
      <c r="F2483"/>
      <c r="G2483"/>
      <c r="H2483"/>
      <c r="I2483"/>
      <c r="J2483"/>
      <c r="K2483"/>
    </row>
    <row r="2484" spans="1:11" ht="15">
      <c r="A2484"/>
      <c r="B2484"/>
      <c r="C2484"/>
      <c r="D2484"/>
      <c r="E2484"/>
      <c r="F2484"/>
      <c r="G2484"/>
      <c r="H2484"/>
      <c r="I2484"/>
      <c r="J2484"/>
      <c r="K2484"/>
    </row>
    <row r="2485" spans="1:11" ht="15">
      <c r="A2485"/>
      <c r="B2485"/>
      <c r="C2485"/>
      <c r="D2485"/>
      <c r="E2485"/>
      <c r="F2485"/>
      <c r="G2485"/>
      <c r="H2485"/>
      <c r="I2485"/>
      <c r="J2485"/>
      <c r="K2485"/>
    </row>
    <row r="2486" spans="1:11" ht="15">
      <c r="A2486"/>
      <c r="B2486"/>
      <c r="C2486"/>
      <c r="D2486"/>
      <c r="E2486"/>
      <c r="F2486"/>
      <c r="G2486"/>
      <c r="H2486"/>
      <c r="I2486"/>
      <c r="J2486"/>
      <c r="K2486"/>
    </row>
    <row r="2487" spans="1:11" ht="15">
      <c r="A2487"/>
      <c r="B2487"/>
      <c r="C2487"/>
      <c r="D2487"/>
      <c r="E2487"/>
      <c r="F2487"/>
      <c r="G2487"/>
      <c r="H2487"/>
      <c r="I2487"/>
      <c r="J2487"/>
      <c r="K2487"/>
    </row>
    <row r="2488" spans="1:11" ht="15">
      <c r="A2488"/>
      <c r="B2488"/>
      <c r="C2488"/>
      <c r="D2488"/>
      <c r="E2488"/>
      <c r="F2488"/>
      <c r="G2488"/>
      <c r="H2488"/>
      <c r="I2488"/>
      <c r="J2488"/>
      <c r="K2488"/>
    </row>
    <row r="2489" spans="1:11" ht="15">
      <c r="A2489"/>
      <c r="B2489"/>
      <c r="C2489"/>
      <c r="D2489"/>
      <c r="E2489"/>
      <c r="F2489"/>
      <c r="G2489"/>
      <c r="H2489"/>
      <c r="I2489"/>
      <c r="J2489"/>
      <c r="K2489"/>
    </row>
    <row r="2490" spans="1:11" ht="15">
      <c r="A2490"/>
      <c r="B2490"/>
      <c r="C2490"/>
      <c r="D2490"/>
      <c r="E2490"/>
      <c r="F2490"/>
      <c r="G2490"/>
      <c r="H2490"/>
      <c r="I2490"/>
      <c r="J2490"/>
      <c r="K2490"/>
    </row>
    <row r="2491" spans="1:11" ht="15">
      <c r="A2491"/>
      <c r="B2491"/>
      <c r="C2491"/>
      <c r="D2491"/>
      <c r="E2491"/>
      <c r="F2491"/>
      <c r="G2491"/>
      <c r="H2491"/>
      <c r="I2491"/>
      <c r="J2491"/>
      <c r="K2491"/>
    </row>
    <row r="2492" spans="1:11" ht="15">
      <c r="A2492"/>
      <c r="B2492"/>
      <c r="C2492"/>
      <c r="D2492"/>
      <c r="E2492"/>
      <c r="F2492"/>
      <c r="G2492"/>
      <c r="H2492"/>
      <c r="I2492"/>
      <c r="J2492"/>
      <c r="K2492"/>
    </row>
    <row r="2493" spans="1:11" ht="15">
      <c r="A2493"/>
      <c r="B2493"/>
      <c r="C2493"/>
      <c r="D2493"/>
      <c r="E2493"/>
      <c r="F2493"/>
      <c r="G2493"/>
      <c r="H2493"/>
      <c r="I2493"/>
      <c r="J2493"/>
      <c r="K2493"/>
    </row>
    <row r="2494" spans="1:11" ht="15">
      <c r="A2494"/>
      <c r="B2494"/>
      <c r="C2494"/>
      <c r="D2494"/>
      <c r="E2494"/>
      <c r="F2494"/>
      <c r="G2494"/>
      <c r="H2494"/>
      <c r="I2494"/>
      <c r="J2494"/>
      <c r="K2494"/>
    </row>
    <row r="2495" spans="1:11" ht="15">
      <c r="A2495"/>
      <c r="B2495"/>
      <c r="C2495"/>
      <c r="D2495"/>
      <c r="E2495"/>
      <c r="F2495"/>
      <c r="G2495"/>
      <c r="H2495"/>
      <c r="I2495"/>
      <c r="J2495"/>
      <c r="K2495"/>
    </row>
    <row r="2496" spans="1:11" ht="15">
      <c r="A2496"/>
      <c r="B2496"/>
      <c r="C2496"/>
      <c r="D2496"/>
      <c r="E2496"/>
      <c r="F2496"/>
      <c r="G2496"/>
      <c r="H2496"/>
      <c r="I2496"/>
      <c r="J2496"/>
      <c r="K2496"/>
    </row>
    <row r="2497" spans="1:11" ht="15">
      <c r="A2497"/>
      <c r="B2497"/>
      <c r="C2497"/>
      <c r="D2497"/>
      <c r="E2497"/>
      <c r="F2497"/>
      <c r="G2497"/>
      <c r="H2497"/>
      <c r="I2497"/>
      <c r="J2497"/>
      <c r="K2497"/>
    </row>
    <row r="2498" spans="1:11" ht="15">
      <c r="A2498"/>
      <c r="B2498"/>
      <c r="C2498"/>
      <c r="D2498"/>
      <c r="E2498"/>
      <c r="F2498"/>
      <c r="G2498"/>
      <c r="H2498"/>
      <c r="I2498"/>
      <c r="J2498"/>
      <c r="K2498"/>
    </row>
    <row r="2499" spans="1:11" ht="15">
      <c r="A2499"/>
      <c r="B2499"/>
      <c r="C2499"/>
      <c r="D2499"/>
      <c r="E2499"/>
      <c r="F2499"/>
      <c r="G2499"/>
      <c r="H2499"/>
      <c r="I2499"/>
      <c r="J2499"/>
      <c r="K2499"/>
    </row>
    <row r="2500" spans="1:11" ht="15">
      <c r="A2500"/>
      <c r="B2500"/>
      <c r="C2500"/>
      <c r="D2500"/>
      <c r="E2500"/>
      <c r="F2500"/>
      <c r="G2500"/>
      <c r="H2500"/>
      <c r="I2500"/>
      <c r="J2500"/>
      <c r="K2500"/>
    </row>
    <row r="2501" spans="1:11" ht="15">
      <c r="A2501"/>
      <c r="B2501"/>
      <c r="C2501"/>
      <c r="D2501"/>
      <c r="E2501"/>
      <c r="F2501"/>
      <c r="G2501"/>
      <c r="H2501"/>
      <c r="I2501"/>
      <c r="J2501"/>
      <c r="K2501"/>
    </row>
    <row r="2502" spans="1:11" ht="15">
      <c r="A2502"/>
      <c r="B2502"/>
      <c r="C2502"/>
      <c r="D2502"/>
      <c r="E2502"/>
      <c r="F2502"/>
      <c r="G2502"/>
      <c r="H2502"/>
      <c r="I2502"/>
      <c r="J2502"/>
      <c r="K2502"/>
    </row>
    <row r="2503" spans="1:11" ht="15">
      <c r="A2503"/>
      <c r="B2503"/>
      <c r="C2503"/>
      <c r="D2503"/>
      <c r="E2503"/>
      <c r="F2503"/>
      <c r="G2503"/>
      <c r="H2503"/>
      <c r="I2503"/>
      <c r="J2503"/>
      <c r="K2503"/>
    </row>
    <row r="2504" spans="1:11" ht="15">
      <c r="A2504"/>
      <c r="B2504"/>
      <c r="C2504"/>
      <c r="D2504"/>
      <c r="E2504"/>
      <c r="F2504"/>
      <c r="G2504"/>
      <c r="H2504"/>
      <c r="I2504"/>
      <c r="J2504"/>
      <c r="K2504"/>
    </row>
    <row r="2505" spans="1:11" ht="15">
      <c r="A2505"/>
      <c r="B2505"/>
      <c r="C2505"/>
      <c r="D2505"/>
      <c r="E2505"/>
      <c r="F2505"/>
      <c r="G2505"/>
      <c r="H2505"/>
      <c r="I2505"/>
      <c r="J2505"/>
      <c r="K2505"/>
    </row>
    <row r="2506" spans="1:11" ht="15">
      <c r="A2506"/>
      <c r="B2506"/>
      <c r="C2506"/>
      <c r="D2506"/>
      <c r="E2506"/>
      <c r="F2506"/>
      <c r="G2506"/>
      <c r="H2506"/>
      <c r="I2506"/>
      <c r="J2506"/>
      <c r="K2506"/>
    </row>
    <row r="2507" spans="1:11" ht="15">
      <c r="A2507"/>
      <c r="B2507"/>
      <c r="C2507"/>
      <c r="D2507"/>
      <c r="E2507"/>
      <c r="F2507"/>
      <c r="G2507"/>
      <c r="H2507"/>
      <c r="I2507"/>
      <c r="J2507"/>
      <c r="K2507"/>
    </row>
    <row r="2508" spans="1:11" ht="15">
      <c r="A2508"/>
      <c r="B2508"/>
      <c r="C2508"/>
      <c r="D2508"/>
      <c r="E2508"/>
      <c r="F2508"/>
      <c r="G2508"/>
      <c r="H2508"/>
      <c r="I2508"/>
      <c r="J2508"/>
      <c r="K2508"/>
    </row>
    <row r="2509" spans="1:11" ht="15">
      <c r="A2509"/>
      <c r="B2509"/>
      <c r="C2509"/>
      <c r="D2509"/>
      <c r="E2509"/>
      <c r="F2509"/>
      <c r="G2509"/>
      <c r="H2509"/>
      <c r="I2509"/>
      <c r="J2509"/>
      <c r="K2509"/>
    </row>
    <row r="2510" spans="1:11" ht="15">
      <c r="A2510"/>
      <c r="B2510"/>
      <c r="C2510"/>
      <c r="D2510"/>
      <c r="E2510"/>
      <c r="F2510"/>
      <c r="G2510"/>
      <c r="H2510"/>
      <c r="I2510"/>
      <c r="J2510"/>
      <c r="K2510"/>
    </row>
    <row r="2511" spans="1:11" ht="15">
      <c r="A2511"/>
      <c r="B2511"/>
      <c r="C2511"/>
      <c r="D2511"/>
      <c r="E2511"/>
      <c r="F2511"/>
      <c r="G2511"/>
      <c r="H2511"/>
      <c r="I2511"/>
      <c r="J2511"/>
      <c r="K2511"/>
    </row>
    <row r="2512" spans="1:11" ht="15">
      <c r="A2512"/>
      <c r="B2512"/>
      <c r="C2512"/>
      <c r="D2512"/>
      <c r="E2512"/>
      <c r="F2512"/>
      <c r="G2512"/>
      <c r="H2512"/>
      <c r="I2512"/>
      <c r="J2512"/>
      <c r="K2512"/>
    </row>
    <row r="2513" spans="1:11" ht="15">
      <c r="A2513"/>
      <c r="B2513"/>
      <c r="C2513"/>
      <c r="D2513"/>
      <c r="E2513"/>
      <c r="F2513"/>
      <c r="G2513"/>
      <c r="H2513"/>
      <c r="I2513"/>
      <c r="J2513"/>
      <c r="K2513"/>
    </row>
    <row r="2514" spans="1:11" ht="15">
      <c r="A2514"/>
      <c r="B2514"/>
      <c r="C2514"/>
      <c r="D2514"/>
      <c r="E2514"/>
      <c r="F2514"/>
      <c r="G2514"/>
      <c r="H2514"/>
      <c r="I2514"/>
      <c r="J2514"/>
      <c r="K2514"/>
    </row>
    <row r="2515" spans="1:11" ht="15">
      <c r="A2515"/>
      <c r="B2515"/>
      <c r="C2515"/>
      <c r="D2515"/>
      <c r="E2515"/>
      <c r="F2515"/>
      <c r="G2515"/>
      <c r="H2515"/>
      <c r="I2515"/>
      <c r="J2515"/>
      <c r="K2515"/>
    </row>
    <row r="2516" spans="1:11" ht="15">
      <c r="A2516"/>
      <c r="B2516"/>
      <c r="C2516"/>
      <c r="D2516"/>
      <c r="E2516"/>
      <c r="F2516"/>
      <c r="G2516"/>
      <c r="H2516"/>
      <c r="I2516"/>
      <c r="J2516"/>
      <c r="K2516"/>
    </row>
    <row r="2517" spans="1:11" ht="15">
      <c r="A2517"/>
      <c r="B2517"/>
      <c r="C2517"/>
      <c r="D2517"/>
      <c r="E2517"/>
      <c r="F2517"/>
      <c r="G2517"/>
      <c r="H2517"/>
      <c r="I2517"/>
      <c r="J2517"/>
      <c r="K2517"/>
    </row>
    <row r="2518" spans="1:11" ht="15">
      <c r="A2518"/>
      <c r="B2518"/>
      <c r="C2518"/>
      <c r="D2518"/>
      <c r="E2518"/>
      <c r="F2518"/>
      <c r="G2518"/>
      <c r="H2518"/>
      <c r="I2518"/>
      <c r="J2518"/>
      <c r="K2518"/>
    </row>
    <row r="2519" spans="1:11" ht="15">
      <c r="A2519"/>
      <c r="B2519"/>
      <c r="C2519"/>
      <c r="D2519"/>
      <c r="E2519"/>
      <c r="F2519"/>
      <c r="G2519"/>
      <c r="H2519"/>
      <c r="I2519"/>
      <c r="J2519"/>
      <c r="K2519"/>
    </row>
    <row r="2520" spans="1:11" ht="15">
      <c r="A2520"/>
      <c r="B2520"/>
      <c r="C2520"/>
      <c r="D2520"/>
      <c r="E2520"/>
      <c r="F2520"/>
      <c r="G2520"/>
      <c r="H2520"/>
      <c r="I2520"/>
      <c r="J2520"/>
      <c r="K2520"/>
    </row>
    <row r="2521" spans="1:11" ht="15">
      <c r="A2521"/>
      <c r="B2521"/>
      <c r="C2521"/>
      <c r="D2521"/>
      <c r="E2521"/>
      <c r="F2521"/>
      <c r="G2521"/>
      <c r="H2521"/>
      <c r="I2521"/>
      <c r="J2521"/>
      <c r="K2521"/>
    </row>
    <row r="2522" spans="1:11" ht="15">
      <c r="A2522"/>
      <c r="B2522"/>
      <c r="C2522"/>
      <c r="D2522"/>
      <c r="E2522"/>
      <c r="F2522"/>
      <c r="G2522"/>
      <c r="H2522"/>
      <c r="I2522"/>
      <c r="J2522"/>
      <c r="K2522"/>
    </row>
    <row r="2523" spans="1:11" ht="15">
      <c r="A2523"/>
      <c r="B2523"/>
      <c r="C2523"/>
      <c r="D2523"/>
      <c r="E2523"/>
      <c r="F2523"/>
      <c r="G2523"/>
      <c r="H2523"/>
      <c r="I2523"/>
      <c r="J2523"/>
      <c r="K2523"/>
    </row>
    <row r="2524" spans="1:11" ht="15">
      <c r="A2524"/>
      <c r="B2524"/>
      <c r="C2524"/>
      <c r="D2524"/>
      <c r="E2524"/>
      <c r="F2524"/>
      <c r="G2524"/>
      <c r="H2524"/>
      <c r="I2524"/>
      <c r="J2524"/>
      <c r="K2524"/>
    </row>
    <row r="2525" spans="1:11" ht="15">
      <c r="A2525"/>
      <c r="B2525"/>
      <c r="C2525"/>
      <c r="D2525"/>
      <c r="E2525"/>
      <c r="F2525"/>
      <c r="G2525"/>
      <c r="H2525"/>
      <c r="I2525"/>
      <c r="J2525"/>
      <c r="K2525"/>
    </row>
    <row r="2526" spans="1:11" ht="15">
      <c r="A2526"/>
      <c r="B2526"/>
      <c r="C2526"/>
      <c r="D2526"/>
      <c r="E2526"/>
      <c r="F2526"/>
      <c r="G2526"/>
      <c r="H2526"/>
      <c r="I2526"/>
      <c r="J2526"/>
      <c r="K2526"/>
    </row>
    <row r="2527" spans="1:11" ht="15">
      <c r="A2527"/>
      <c r="B2527"/>
      <c r="C2527"/>
      <c r="D2527"/>
      <c r="E2527"/>
      <c r="F2527"/>
      <c r="G2527"/>
      <c r="H2527"/>
      <c r="I2527"/>
      <c r="J2527"/>
      <c r="K2527"/>
    </row>
    <row r="2528" spans="1:11" ht="15">
      <c r="A2528"/>
      <c r="B2528"/>
      <c r="C2528"/>
      <c r="D2528"/>
      <c r="E2528"/>
      <c r="F2528"/>
      <c r="G2528"/>
      <c r="H2528"/>
      <c r="I2528"/>
      <c r="J2528"/>
      <c r="K2528"/>
    </row>
    <row r="2529" spans="1:11" ht="15">
      <c r="A2529"/>
      <c r="B2529"/>
      <c r="C2529"/>
      <c r="D2529"/>
      <c r="E2529"/>
      <c r="F2529"/>
      <c r="G2529"/>
      <c r="H2529"/>
      <c r="I2529"/>
      <c r="J2529"/>
      <c r="K2529"/>
    </row>
    <row r="2530" spans="1:11" ht="15">
      <c r="A2530"/>
      <c r="B2530"/>
      <c r="C2530"/>
      <c r="D2530"/>
      <c r="E2530"/>
      <c r="F2530"/>
      <c r="G2530"/>
      <c r="H2530"/>
      <c r="I2530"/>
      <c r="J2530"/>
      <c r="K2530"/>
    </row>
    <row r="2531" spans="1:11" ht="15">
      <c r="A2531"/>
      <c r="B2531"/>
      <c r="C2531"/>
      <c r="D2531"/>
      <c r="E2531"/>
      <c r="F2531"/>
      <c r="G2531"/>
      <c r="H2531"/>
      <c r="I2531"/>
      <c r="J2531"/>
      <c r="K2531"/>
    </row>
    <row r="2532" spans="1:11" ht="15">
      <c r="A2532"/>
      <c r="B2532"/>
      <c r="C2532"/>
      <c r="D2532"/>
      <c r="E2532"/>
      <c r="F2532"/>
      <c r="G2532"/>
      <c r="H2532"/>
      <c r="I2532"/>
      <c r="J2532"/>
      <c r="K2532"/>
    </row>
    <row r="2533" spans="1:11" ht="15">
      <c r="A2533"/>
      <c r="B2533"/>
      <c r="C2533"/>
      <c r="D2533"/>
      <c r="E2533"/>
      <c r="F2533"/>
      <c r="G2533"/>
      <c r="H2533"/>
      <c r="I2533"/>
      <c r="J2533"/>
      <c r="K2533"/>
    </row>
    <row r="2534" spans="1:11" ht="15">
      <c r="A2534"/>
      <c r="B2534"/>
      <c r="C2534"/>
      <c r="D2534"/>
      <c r="E2534"/>
      <c r="F2534"/>
      <c r="G2534"/>
      <c r="H2534"/>
      <c r="I2534"/>
      <c r="J2534"/>
      <c r="K2534"/>
    </row>
    <row r="2535" spans="1:11" ht="15">
      <c r="A2535"/>
      <c r="B2535"/>
      <c r="C2535"/>
      <c r="D2535"/>
      <c r="E2535"/>
      <c r="F2535"/>
      <c r="G2535"/>
      <c r="H2535"/>
      <c r="I2535"/>
      <c r="J2535"/>
      <c r="K2535"/>
    </row>
    <row r="2536" spans="1:11" ht="15">
      <c r="A2536"/>
      <c r="B2536"/>
      <c r="C2536"/>
      <c r="D2536"/>
      <c r="E2536"/>
      <c r="F2536"/>
      <c r="G2536"/>
      <c r="H2536"/>
      <c r="I2536"/>
      <c r="J2536"/>
      <c r="K2536"/>
    </row>
    <row r="2537" spans="1:11" ht="15">
      <c r="A2537"/>
      <c r="B2537"/>
      <c r="C2537"/>
      <c r="D2537"/>
      <c r="E2537"/>
      <c r="F2537"/>
      <c r="G2537"/>
      <c r="H2537"/>
      <c r="I2537"/>
      <c r="J2537"/>
      <c r="K2537"/>
    </row>
    <row r="2538" spans="1:11" ht="15">
      <c r="A2538"/>
      <c r="B2538"/>
      <c r="C2538"/>
      <c r="D2538"/>
      <c r="E2538"/>
      <c r="F2538"/>
      <c r="G2538"/>
      <c r="H2538"/>
      <c r="I2538"/>
      <c r="J2538"/>
      <c r="K2538"/>
    </row>
    <row r="2539" spans="1:11" ht="15">
      <c r="A2539"/>
      <c r="B2539"/>
      <c r="C2539"/>
      <c r="D2539"/>
      <c r="E2539"/>
      <c r="F2539"/>
      <c r="G2539"/>
      <c r="H2539"/>
      <c r="I2539"/>
      <c r="J2539"/>
      <c r="K2539"/>
    </row>
    <row r="2540" spans="1:11" ht="15">
      <c r="A2540"/>
      <c r="B2540"/>
      <c r="C2540"/>
      <c r="D2540"/>
      <c r="E2540"/>
      <c r="F2540"/>
      <c r="G2540"/>
      <c r="H2540"/>
      <c r="I2540"/>
      <c r="J2540"/>
      <c r="K2540"/>
    </row>
    <row r="2541" spans="1:11" ht="15">
      <c r="A2541"/>
      <c r="B2541"/>
      <c r="C2541"/>
      <c r="D2541"/>
      <c r="E2541"/>
      <c r="F2541"/>
      <c r="G2541"/>
      <c r="H2541"/>
      <c r="I2541"/>
      <c r="J2541"/>
      <c r="K2541"/>
    </row>
  </sheetData>
  <mergeCells count="3">
    <mergeCell ref="A1:P1"/>
    <mergeCell ref="R1:S1"/>
    <mergeCell ref="A70:I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Opći dio</vt:lpstr>
      <vt:lpstr>Plan za unos u SAP</vt:lpstr>
      <vt:lpstr>Prihodi i primici</vt:lpstr>
      <vt:lpstr>Rashodi i izdaci</vt:lpstr>
      <vt:lpstr>'Plan za unos u SAP'!Podrucje_ispisa</vt:lpstr>
      <vt:lpstr>'Prihodi i primici'!Podrucje_ispisa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2022-12-12T12:53:42Z</cp:lastPrinted>
  <dcterms:created xsi:type="dcterms:W3CDTF">2022-12-07T10:44:00Z</dcterms:created>
  <dcterms:modified xsi:type="dcterms:W3CDTF">2022-12-28T09:16:31Z</dcterms:modified>
</cp:coreProperties>
</file>